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Новая папка (15)\"/>
    </mc:Choice>
  </mc:AlternateContent>
  <xr:revisionPtr revIDLastSave="0" documentId="13_ncr:1_{C4E1F147-B99C-496A-95CA-90A32746BA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5037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5" i="1" l="1"/>
  <c r="H164" i="1"/>
  <c r="H163" i="1"/>
  <c r="H162" i="1"/>
  <c r="H161" i="1" s="1"/>
  <c r="G161" i="1"/>
  <c r="F161" i="1"/>
  <c r="E161" i="1"/>
  <c r="H160" i="1"/>
  <c r="H159" i="1"/>
  <c r="H158" i="1" s="1"/>
  <c r="G158" i="1"/>
  <c r="F158" i="1"/>
  <c r="E158" i="1"/>
  <c r="H157" i="1"/>
  <c r="H156" i="1"/>
  <c r="H155" i="1"/>
  <c r="G155" i="1"/>
  <c r="G154" i="1" s="1"/>
  <c r="F155" i="1"/>
  <c r="F154" i="1" s="1"/>
  <c r="E155" i="1"/>
  <c r="E154" i="1" s="1"/>
  <c r="H148" i="1"/>
  <c r="H147" i="1"/>
  <c r="H146" i="1" s="1"/>
  <c r="G146" i="1"/>
  <c r="F146" i="1"/>
  <c r="E146" i="1"/>
  <c r="H145" i="1"/>
  <c r="H144" i="1"/>
  <c r="H143" i="1"/>
  <c r="G143" i="1"/>
  <c r="F143" i="1"/>
  <c r="E143" i="1"/>
  <c r="H142" i="1"/>
  <c r="H141" i="1"/>
  <c r="H140" i="1" s="1"/>
  <c r="G140" i="1"/>
  <c r="F140" i="1"/>
  <c r="E140" i="1"/>
  <c r="H139" i="1"/>
  <c r="H138" i="1"/>
  <c r="H137" i="1"/>
  <c r="G137" i="1"/>
  <c r="F137" i="1"/>
  <c r="E137" i="1"/>
  <c r="H136" i="1"/>
  <c r="H135" i="1"/>
  <c r="H134" i="1" s="1"/>
  <c r="G134" i="1"/>
  <c r="F134" i="1"/>
  <c r="F130" i="1" s="1"/>
  <c r="F129" i="1" s="1"/>
  <c r="E134" i="1"/>
  <c r="H133" i="1"/>
  <c r="H132" i="1"/>
  <c r="H131" i="1"/>
  <c r="G131" i="1"/>
  <c r="G130" i="1" s="1"/>
  <c r="F131" i="1"/>
  <c r="E131" i="1"/>
  <c r="E130" i="1" s="1"/>
  <c r="E129" i="1" s="1"/>
  <c r="H128" i="1"/>
  <c r="H127" i="1"/>
  <c r="H126" i="1"/>
  <c r="H125" i="1" s="1"/>
  <c r="G125" i="1"/>
  <c r="F125" i="1"/>
  <c r="E125" i="1"/>
  <c r="H124" i="1"/>
  <c r="H123" i="1"/>
  <c r="H117" i="1" s="1"/>
  <c r="G117" i="1"/>
  <c r="F117" i="1"/>
  <c r="E117" i="1"/>
  <c r="H116" i="1"/>
  <c r="H114" i="1" s="1"/>
  <c r="H115" i="1"/>
  <c r="G114" i="1"/>
  <c r="F114" i="1"/>
  <c r="E114" i="1"/>
  <c r="H113" i="1"/>
  <c r="H112" i="1"/>
  <c r="H111" i="1"/>
  <c r="G111" i="1"/>
  <c r="F111" i="1"/>
  <c r="E111" i="1"/>
  <c r="H109" i="1"/>
  <c r="H108" i="1"/>
  <c r="H106" i="1"/>
  <c r="H105" i="1"/>
  <c r="H104" i="1"/>
  <c r="G104" i="1"/>
  <c r="F104" i="1"/>
  <c r="E104" i="1"/>
  <c r="H103" i="1"/>
  <c r="H102" i="1"/>
  <c r="H101" i="1" s="1"/>
  <c r="G101" i="1"/>
  <c r="F101" i="1"/>
  <c r="E101" i="1"/>
  <c r="H100" i="1"/>
  <c r="H99" i="1"/>
  <c r="H98" i="1" s="1"/>
  <c r="G98" i="1"/>
  <c r="F98" i="1"/>
  <c r="E98" i="1"/>
  <c r="H97" i="1"/>
  <c r="H96" i="1"/>
  <c r="H95" i="1" s="1"/>
  <c r="G95" i="1"/>
  <c r="G94" i="1" s="1"/>
  <c r="F95" i="1"/>
  <c r="E95" i="1"/>
  <c r="E94" i="1" s="1"/>
  <c r="E91" i="1" s="1"/>
  <c r="F94" i="1"/>
  <c r="H93" i="1"/>
  <c r="H89" i="1"/>
  <c r="H88" i="1"/>
  <c r="H87" i="1"/>
  <c r="H86" i="1" s="1"/>
  <c r="G86" i="1"/>
  <c r="F86" i="1"/>
  <c r="E86" i="1"/>
  <c r="H79" i="1"/>
  <c r="H78" i="1"/>
  <c r="G78" i="1"/>
  <c r="F78" i="1"/>
  <c r="E78" i="1"/>
  <c r="H76" i="1"/>
  <c r="H75" i="1"/>
  <c r="H74" i="1" s="1"/>
  <c r="G74" i="1"/>
  <c r="F74" i="1"/>
  <c r="E74" i="1"/>
  <c r="H72" i="1"/>
  <c r="H71" i="1" s="1"/>
  <c r="G71" i="1"/>
  <c r="F71" i="1"/>
  <c r="E71" i="1"/>
  <c r="H69" i="1"/>
  <c r="H68" i="1"/>
  <c r="G68" i="1"/>
  <c r="F68" i="1"/>
  <c r="E68" i="1"/>
  <c r="H66" i="1"/>
  <c r="H65" i="1"/>
  <c r="G65" i="1"/>
  <c r="F65" i="1"/>
  <c r="E65" i="1"/>
  <c r="H63" i="1"/>
  <c r="H62" i="1" s="1"/>
  <c r="G62" i="1"/>
  <c r="F62" i="1"/>
  <c r="E62" i="1"/>
  <c r="H60" i="1"/>
  <c r="H59" i="1"/>
  <c r="H58" i="1"/>
  <c r="H57" i="1"/>
  <c r="H56" i="1"/>
  <c r="H55" i="1"/>
  <c r="H54" i="1" s="1"/>
  <c r="G54" i="1"/>
  <c r="G49" i="1" s="1"/>
  <c r="F54" i="1"/>
  <c r="E54" i="1"/>
  <c r="H52" i="1"/>
  <c r="H51" i="1"/>
  <c r="H50" i="1" s="1"/>
  <c r="H49" i="1" s="1"/>
  <c r="G50" i="1"/>
  <c r="F50" i="1"/>
  <c r="E50" i="1"/>
  <c r="E49" i="1" s="1"/>
  <c r="F49" i="1"/>
  <c r="H47" i="1"/>
  <c r="H46" i="1"/>
  <c r="H45" i="1" s="1"/>
  <c r="G45" i="1"/>
  <c r="F45" i="1"/>
  <c r="E45" i="1"/>
  <c r="H43" i="1"/>
  <c r="H42" i="1" s="1"/>
  <c r="G42" i="1"/>
  <c r="F42" i="1"/>
  <c r="E42" i="1"/>
  <c r="H35" i="1"/>
  <c r="H34" i="1" s="1"/>
  <c r="G34" i="1"/>
  <c r="F34" i="1"/>
  <c r="E34" i="1"/>
  <c r="H32" i="1"/>
  <c r="H31" i="1" s="1"/>
  <c r="G31" i="1"/>
  <c r="F31" i="1"/>
  <c r="E31" i="1"/>
  <c r="H29" i="1"/>
  <c r="H28" i="1"/>
  <c r="H27" i="1" s="1"/>
  <c r="G27" i="1"/>
  <c r="F27" i="1"/>
  <c r="E27" i="1"/>
  <c r="H25" i="1"/>
  <c r="H24" i="1" s="1"/>
  <c r="G24" i="1"/>
  <c r="F24" i="1"/>
  <c r="E24" i="1"/>
  <c r="H22" i="1"/>
  <c r="H21" i="1" s="1"/>
  <c r="G21" i="1"/>
  <c r="F21" i="1"/>
  <c r="E21" i="1"/>
  <c r="H19" i="1"/>
  <c r="H18" i="1"/>
  <c r="G18" i="1"/>
  <c r="F18" i="1"/>
  <c r="F17" i="1" s="1"/>
  <c r="F92" i="1" s="1"/>
  <c r="E18" i="1"/>
  <c r="G17" i="1"/>
  <c r="G92" i="1" s="1"/>
  <c r="E17" i="1"/>
  <c r="E92" i="1" s="1"/>
  <c r="H94" i="1" l="1"/>
  <c r="H17" i="1"/>
  <c r="H92" i="1" s="1"/>
  <c r="H130" i="1"/>
  <c r="F91" i="1"/>
  <c r="G129" i="1"/>
  <c r="G91" i="1" s="1"/>
  <c r="H154" i="1"/>
  <c r="H129" i="1" l="1"/>
  <c r="H91" i="1" s="1"/>
</calcChain>
</file>

<file path=xl/sharedStrings.xml><?xml version="1.0" encoding="utf-8"?>
<sst xmlns="http://schemas.openxmlformats.org/spreadsheetml/2006/main" count="442" uniqueCount="317">
  <si>
    <t>ОТЧЕТ  О ФИНАНСОВЫХ РЕЗУЛЬТАТАХ ДЕЯТЕЛЬНОСТИ УЧРЕЖДЕНИЯ</t>
  </si>
  <si>
    <t>КОДЫ</t>
  </si>
  <si>
    <t>Получатель бюджетных средств</t>
  </si>
  <si>
    <t>IST</t>
  </si>
  <si>
    <t>Форма по ОКУД</t>
  </si>
  <si>
    <t>0503721</t>
  </si>
  <si>
    <t>5</t>
  </si>
  <si>
    <t>PRD</t>
  </si>
  <si>
    <t>на</t>
  </si>
  <si>
    <t>01 января 2025 г.</t>
  </si>
  <si>
    <t>Дата</t>
  </si>
  <si>
    <t>500</t>
  </si>
  <si>
    <t>PRP</t>
  </si>
  <si>
    <t>Учреждение</t>
  </si>
  <si>
    <t>МАОУ СОШ  №4 с.Яжелбицы</t>
  </si>
  <si>
    <t>по ОКПО</t>
  </si>
  <si>
    <t>49145431</t>
  </si>
  <si>
    <t>01.01.2025</t>
  </si>
  <si>
    <t>RDT</t>
  </si>
  <si>
    <t>Обособленное подразделение</t>
  </si>
  <si>
    <t>ИНН</t>
  </si>
  <si>
    <t>5302008742</t>
  </si>
  <si>
    <t>ROD</t>
  </si>
  <si>
    <t>Учредитель</t>
  </si>
  <si>
    <t>по ОКТМО</t>
  </si>
  <si>
    <t>3</t>
  </si>
  <si>
    <t>VID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</si>
  <si>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</si>
  <si>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</si>
  <si>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</si>
  <si>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</si>
  <si>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</si>
  <si>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</si>
  <si>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</si>
  <si>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</si>
  <si>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</si>
  <si>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</si>
  <si>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</si>
  <si>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</si>
  <si>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</si>
  <si>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</si>
  <si>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</si>
  <si>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</si>
  <si>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</si>
  <si>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</si>
  <si>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</si>
  <si>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</si>
  <si>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</si>
  <si>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</si>
  <si>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</si>
  <si>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glbuhg2</t>
  </si>
  <si>
    <t>ки</t>
  </si>
  <si>
    <t>средствами</t>
  </si>
  <si>
    <t>заданию</t>
  </si>
  <si>
    <t>деятельность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</si>
  <si>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</si>
  <si>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</si>
  <si>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</si>
  <si>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</si>
  <si>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</si>
  <si>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</si>
  <si>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</si>
  <si>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
                   в том числе:</t>
  </si>
  <si>
    <t>030</t>
  </si>
  <si>
    <t>120</t>
  </si>
  <si>
    <t>Доходы от оказания платных услуг (работ), компенсаций затрат
                   в том числе:</t>
  </si>
  <si>
    <t>040</t>
  </si>
  <si>
    <t>130</t>
  </si>
  <si>
    <t>Доходы от оказания платных услуг (работ)</t>
  </si>
  <si>
    <t>131</t>
  </si>
  <si>
    <t>Штрафы, пени, неустойки, возмещения ущерба
                   в том числе:</t>
  </si>
  <si>
    <t>050</t>
  </si>
  <si>
    <t>140</t>
  </si>
  <si>
    <t>Безвозмездные  поступления текущего характера
                   в том числе: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</si>
  <si>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</si>
  <si>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</si>
  <si>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</si>
  <si>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</si>
  <si>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</si>
  <si>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</si>
  <si>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Безвозмездные  поступления капитального характера
                   в том числе:</t>
  </si>
  <si>
    <t>070</t>
  </si>
  <si>
    <t>160</t>
  </si>
  <si>
    <t>Доходы от операций с активами
                   в том числе:</t>
  </si>
  <si>
    <t>090</t>
  </si>
  <si>
    <t>170</t>
  </si>
  <si>
    <t>Доходы от выбытия активов</t>
  </si>
  <si>
    <t>172</t>
  </si>
  <si>
    <t>Форма 0503721 с.2</t>
  </si>
  <si>
    <t>pravopr</t>
  </si>
  <si>
    <t>oktmor</t>
  </si>
  <si>
    <t>ukonf</t>
  </si>
  <si>
    <t>pprch</t>
  </si>
  <si>
    <t>Прочие доходы
                   в том числе:</t>
  </si>
  <si>
    <t>180</t>
  </si>
  <si>
    <t>Безвозмездные недежные поступления в сектор государственного управления
                   в том числе: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</si>
  <si>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</si>
  <si>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</si>
  <si>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</si>
  <si>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</si>
  <si>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</si>
  <si>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</si>
  <si>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 (стр.160 + стр.170 + стр. 190 + стр.210 +                                                             стр. 230 + стр. 240 + стр. 250 + стр. 260 + стр. 270 )</t>
  </si>
  <si>
    <t>200</t>
  </si>
  <si>
    <t>Оплата труда и начисления на выплаты по оплате труда
                   в том числе:</t>
  </si>
  <si>
    <t>210</t>
  </si>
  <si>
    <t>Заработная плата</t>
  </si>
  <si>
    <t>211</t>
  </si>
  <si>
    <t>Начисления на выплаты по оплате труда</t>
  </si>
  <si>
    <t>213</t>
  </si>
  <si>
    <t>Оплата работ, услуг
                   в том числе:</t>
  </si>
  <si>
    <t>220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</si>
  <si>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</si>
  <si>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</si>
  <si>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</si>
  <si>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</si>
  <si>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</si>
  <si>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</si>
  <si>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</si>
  <si>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</si>
  <si>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</si>
  <si>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</si>
  <si>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</si>
  <si>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</si>
  <si>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Обслуживание долговых обязательств
                   в том числе:</t>
  </si>
  <si>
    <t>230</t>
  </si>
  <si>
    <t>Безвозмездные перечисления текущего характера организациям
                   в том числе:</t>
  </si>
  <si>
    <t>240</t>
  </si>
  <si>
    <t>Безвозмездные перечисления бюджетам
                   в том числе:</t>
  </si>
  <si>
    <t>250</t>
  </si>
  <si>
    <t>Социальное обеспечение
                   в том числе: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</si>
  <si>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</si>
  <si>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</si>
  <si>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</si>
  <si>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 
                   в том числе: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</si>
  <si>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</si>
  <si>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</si>
  <si>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</si>
  <si>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</si>
  <si>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</si>
  <si>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
                   в том числе:</t>
  </si>
  <si>
    <t>280</t>
  </si>
  <si>
    <t>Форма 0503721 с.3</t>
  </si>
  <si>
    <t>Прочие расходы
                   в том числе:</t>
  </si>
  <si>
    <t>290</t>
  </si>
  <si>
    <t>Налоги, пошлины и сборы</t>
  </si>
  <si>
    <t>291</t>
  </si>
  <si>
    <t>Штрафы за нарушение законодательства о закупках и нарушение условий контрактов (договоров)</t>
  </si>
  <si>
    <t>293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</si>
  <si>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</si>
  <si>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</si>
  <si>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</si>
  <si>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</si>
  <si>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>Операционный результат до налогообложения 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</si>
  <si>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</si>
  <si>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</si>
  <si>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</si>
  <si>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</si>
  <si>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</si>
  <si>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</si>
  <si>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</si>
  <si>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
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</si>
  <si>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</si>
  <si>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</si>
  <si>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</si>
  <si>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</si>
  <si>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</si>
  <si>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</si>
  <si>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</si>
  <si>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</si>
  <si>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</si>
  <si>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</si>
  <si>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</si>
  <si>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</si>
  <si>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</si>
  <si>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</si>
  <si>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</si>
  <si>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</si>
  <si>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</si>
  <si>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</si>
  <si>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</si>
  <si>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</si>
  <si>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
увеличение стоимости материальных запасов
      из них:</t>
  </si>
  <si>
    <t>361</t>
  </si>
  <si>
    <t>340</t>
  </si>
  <si>
    <t>уменьшение стоимости материальных запасов
      из них:</t>
  </si>
  <si>
    <t>362</t>
  </si>
  <si>
    <t>440</t>
  </si>
  <si>
    <t>Чистое поступление прав пользования</t>
  </si>
  <si>
    <t>370</t>
  </si>
  <si>
    <t>в том числе:
увеличение стоимости прав пользования</t>
  </si>
  <si>
    <t>371</t>
  </si>
  <si>
    <t>35Х</t>
  </si>
  <si>
    <t>уменьшение стоимости прав пользования</t>
  </si>
  <si>
    <t>372</t>
  </si>
  <si>
    <t>45Х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</si>
  <si>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</si>
  <si>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</si>
  <si>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</si>
  <si>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</si>
  <si>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</si>
  <si>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</si>
  <si>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</si>
  <si>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 
(работ, услуг)</t>
  </si>
  <si>
    <t>390</t>
  </si>
  <si>
    <t>Форма 0503721 с.4</t>
  </si>
  <si>
    <t>в том числе:
увеличение затрат</t>
  </si>
  <si>
    <t>391</t>
  </si>
  <si>
    <t>х</t>
  </si>
  <si>
    <t>уменьшение затрат</t>
  </si>
  <si>
    <t>392</t>
  </si>
  <si>
    <t>х</t>
  </si>
  <si>
    <t>Чистое изменение затрат на биотрансформацию</t>
  </si>
  <si>
    <t>395</t>
  </si>
  <si>
    <t>396</t>
  </si>
  <si>
    <t>397</t>
  </si>
  <si>
    <t>Чистое изменение расходов будущих периодов</t>
  </si>
  <si>
    <t>400</t>
  </si>
  <si>
    <t>Операции с финансовыми активами и обязательствами (стр.420 - стр.
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</si>
  <si>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</si>
  <si>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</si>
  <si>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</si>
  <si>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</si>
  <si>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</si>
  <si>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
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</si>
  <si>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</si>
  <si>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</si>
  <si>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</si>
  <si>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</si>
  <si>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</si>
  <si>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</si>
  <si>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
увеличение стоимости ценных бумаг, кроме акций и иных 
финансовых инструментов</t>
  </si>
  <si>
    <t>441</t>
  </si>
  <si>
    <t>520</t>
  </si>
  <si>
    <t>уменьшение стоимости ценных бумаг, кроме акций и иных 
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</si>
  <si>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</si>
  <si>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</si>
  <si>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</si>
  <si>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</si>
  <si>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</si>
  <si>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</si>
  <si>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</si>
  <si>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</si>
  <si>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</si>
  <si>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</si>
  <si>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</si>
  <si>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</si>
  <si>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
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</si>
  <si>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</si>
  <si>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</si>
  <si>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</si>
  <si>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</si>
  <si>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</si>
  <si>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</si>
  <si>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</si>
  <si>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
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</si>
  <si>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</si>
  <si>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</si>
  <si>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</si>
  <si>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</si>
  <si>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</si>
  <si>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</si>
  <si>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</si>
  <si>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
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</si>
  <si>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</si>
  <si>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</si>
  <si>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</si>
  <si>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</si>
  <si>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</si>
  <si>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</si>
  <si>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</si>
  <si>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
заимствованиям</t>
  </si>
  <si>
    <t>в том числе:
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</si>
  <si>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</si>
  <si>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</si>
  <si>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</si>
  <si>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</si>
  <si>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</si>
  <si>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 задолженности по внешним привлеченным 
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</si>
  <si>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</si>
  <si>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</si>
  <si>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</si>
  <si>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</si>
  <si>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</si>
  <si>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</si>
  <si>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</si>
  <si>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
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</si>
  <si>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</si>
  <si>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</si>
  <si>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</si>
  <si>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</si>
  <si>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</si>
  <si>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</si>
  <si>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</si>
  <si>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</si>
  <si>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Главный бухгалтер</t>
  </si>
  <si>
    <t>(подпись)</t>
  </si>
  <si>
    <t>(расшифровка подписи)</t>
  </si>
  <si>
    <t>(подпись)</t>
  </si>
  <si>
    <t>Централизованная бухгалтерия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</si>
  <si>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</si>
  <si>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</si>
  <si>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</si>
  <si>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</si>
  <si>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</si>
  <si>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</si>
  <si>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"________"    _______________  20 ___ 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</si>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</sst>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2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9"/>
      <color rgb="FF000000"/>
      <name val="Arial Cyr"/>
    </font>
    <font>
      <b/>
      <sz val="9"/>
      <color rgb="FF000000"/>
      <name val="Arial Cyr"/>
    </font>
    <font>
      <i/>
      <sz val="9"/>
      <color rgb="FF000000"/>
      <name val="Arial Cyr"/>
    </font>
    <font>
      <sz val="8"/>
      <color rgb="FF000000"/>
      <name val="Calibri"/>
    </font>
    <font>
      <b/>
      <sz val="8"/>
      <color rgb="FF000000"/>
      <name val="Arial Cyr"/>
    </font>
    <font>
      <b/>
      <i/>
      <sz val="8"/>
      <color rgb="FF000000"/>
      <name val="Arial Cyr"/>
    </font>
    <font>
      <sz val="12"/>
      <color rgb="FF000000"/>
      <name val="Arial Cyr"/>
    </font>
    <font>
      <i/>
      <sz val="12"/>
      <color rgb="FF000000"/>
      <name val="Arial Cyr"/>
    </font>
    <font>
      <i/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lightGray">
        <bgColor rgb="FFFFFFFF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CCFFCC"/>
      </patternFill>
    </fill>
    <fill>
      <patternFill patternType="solid">
        <fgColor rgb="FFFFCC99"/>
      </patternFill>
    </fill>
  </fills>
  <borders count="4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5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0" fillId="0" borderId="8" xfId="0" applyBorder="1"/>
    <xf numFmtId="49" fontId="2" fillId="0" borderId="8" xfId="0" applyNumberFormat="1" applyFont="1" applyBorder="1"/>
    <xf numFmtId="0" fontId="2" fillId="0" borderId="8" xfId="0" applyFont="1" applyBorder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/>
    </xf>
    <xf numFmtId="49" fontId="2" fillId="2" borderId="26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right"/>
    </xf>
    <xf numFmtId="164" fontId="2" fillId="3" borderId="27" xfId="0" applyNumberFormat="1" applyFont="1" applyFill="1" applyBorder="1" applyAlignment="1">
      <alignment horizontal="right"/>
    </xf>
    <xf numFmtId="0" fontId="0" fillId="0" borderId="3" xfId="0" applyBorder="1"/>
    <xf numFmtId="49" fontId="5" fillId="2" borderId="28" xfId="0" applyNumberFormat="1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right"/>
    </xf>
    <xf numFmtId="164" fontId="2" fillId="4" borderId="30" xfId="0" applyNumberFormat="1" applyFont="1" applyFill="1" applyBorder="1" applyAlignment="1">
      <alignment horizontal="right"/>
    </xf>
    <xf numFmtId="49" fontId="2" fillId="5" borderId="28" xfId="0" applyNumberFormat="1" applyFont="1" applyFill="1" applyBorder="1" applyAlignment="1">
      <alignment horizontal="left" wrapText="1" indent="4"/>
    </xf>
    <xf numFmtId="49" fontId="2" fillId="5" borderId="29" xfId="0" applyNumberFormat="1" applyFont="1" applyFill="1" applyBorder="1" applyAlignment="1">
      <alignment horizontal="center"/>
    </xf>
    <xf numFmtId="49" fontId="2" fillId="5" borderId="13" xfId="0" applyNumberFormat="1" applyFont="1" applyFill="1" applyBorder="1" applyAlignment="1" applyProtection="1">
      <alignment horizontal="center"/>
      <protection locked="0"/>
    </xf>
    <xf numFmtId="164" fontId="2" fillId="6" borderId="13" xfId="0" applyNumberFormat="1" applyFont="1" applyFill="1" applyBorder="1" applyAlignment="1">
      <alignment horizontal="right"/>
    </xf>
    <xf numFmtId="164" fontId="2" fillId="5" borderId="13" xfId="0" applyNumberFormat="1" applyFont="1" applyFill="1" applyBorder="1" applyAlignment="1" applyProtection="1">
      <alignment horizontal="right"/>
      <protection locked="0"/>
    </xf>
    <xf numFmtId="164" fontId="2" fillId="7" borderId="30" xfId="0" applyNumberFormat="1" applyFont="1" applyFill="1" applyBorder="1" applyAlignment="1">
      <alignment horizontal="right"/>
    </xf>
    <xf numFmtId="0" fontId="0" fillId="5" borderId="3" xfId="0" applyFill="1" applyBorder="1"/>
    <xf numFmtId="0" fontId="0" fillId="5" borderId="0" xfId="0" applyFill="1"/>
    <xf numFmtId="49" fontId="2" fillId="0" borderId="28" xfId="0" applyNumberFormat="1" applyFont="1" applyBorder="1" applyAlignment="1">
      <alignment horizontal="left" wrapText="1" indent="1"/>
    </xf>
    <xf numFmtId="49" fontId="2" fillId="0" borderId="29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164" fontId="2" fillId="2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8" borderId="30" xfId="0" applyNumberFormat="1" applyFont="1" applyFill="1" applyBorder="1" applyAlignment="1">
      <alignment horizontal="right"/>
    </xf>
    <xf numFmtId="49" fontId="2" fillId="0" borderId="28" xfId="0" applyNumberFormat="1" applyFont="1" applyBorder="1" applyAlignment="1">
      <alignment horizontal="left" wrapText="1" indent="4"/>
    </xf>
    <xf numFmtId="49" fontId="2" fillId="0" borderId="1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49" fontId="2" fillId="0" borderId="28" xfId="0" applyNumberFormat="1" applyFont="1" applyBorder="1" applyAlignment="1">
      <alignment horizontal="left" wrapText="1" indent="3"/>
    </xf>
    <xf numFmtId="49" fontId="2" fillId="0" borderId="3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right"/>
    </xf>
    <xf numFmtId="164" fontId="2" fillId="8" borderId="32" xfId="0" applyNumberFormat="1" applyFont="1" applyFill="1" applyBorder="1" applyAlignment="1">
      <alignment horizontal="right"/>
    </xf>
    <xf numFmtId="0" fontId="2" fillId="0" borderId="33" xfId="0" applyFont="1" applyBorder="1"/>
    <xf numFmtId="0" fontId="2" fillId="0" borderId="10" xfId="0" applyFont="1" applyBorder="1"/>
    <xf numFmtId="49" fontId="6" fillId="0" borderId="0" xfId="0" applyNumberFormat="1" applyFont="1" applyAlignment="1">
      <alignment horizontal="left"/>
    </xf>
    <xf numFmtId="49" fontId="5" fillId="2" borderId="24" xfId="0" applyNumberFormat="1" applyFont="1" applyFill="1" applyBorder="1" applyAlignment="1">
      <alignment horizontal="left" wrapText="1"/>
    </xf>
    <xf numFmtId="164" fontId="2" fillId="4" borderId="26" xfId="0" applyNumberFormat="1" applyFont="1" applyFill="1" applyBorder="1" applyAlignment="1">
      <alignment horizontal="right"/>
    </xf>
    <xf numFmtId="164" fontId="2" fillId="4" borderId="27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right"/>
    </xf>
    <xf numFmtId="164" fontId="2" fillId="3" borderId="30" xfId="0" applyNumberFormat="1" applyFont="1" applyFill="1" applyBorder="1" applyAlignment="1">
      <alignment horizontal="right"/>
    </xf>
    <xf numFmtId="0" fontId="0" fillId="0" borderId="17" xfId="0" applyBorder="1"/>
    <xf numFmtId="0" fontId="0" fillId="0" borderId="15" xfId="0" applyBorder="1"/>
    <xf numFmtId="0" fontId="2" fillId="0" borderId="1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164" fontId="2" fillId="9" borderId="13" xfId="0" applyNumberFormat="1" applyFont="1" applyFill="1" applyBorder="1" applyAlignment="1">
      <alignment horizontal="right"/>
    </xf>
    <xf numFmtId="164" fontId="2" fillId="9" borderId="30" xfId="0" applyNumberFormat="1" applyFont="1" applyFill="1" applyBorder="1" applyAlignment="1">
      <alignment horizontal="right"/>
    </xf>
    <xf numFmtId="49" fontId="2" fillId="2" borderId="28" xfId="0" applyNumberFormat="1" applyFont="1" applyFill="1" applyBorder="1" applyAlignment="1">
      <alignment horizontal="left" wrapText="1" indent="4"/>
    </xf>
    <xf numFmtId="164" fontId="2" fillId="4" borderId="13" xfId="0" applyNumberFormat="1" applyFont="1" applyFill="1" applyBorder="1" applyAlignment="1" applyProtection="1">
      <alignment horizontal="right"/>
      <protection locked="0"/>
    </xf>
    <xf numFmtId="49" fontId="2" fillId="2" borderId="31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 vertical="center"/>
    </xf>
    <xf numFmtId="164" fontId="2" fillId="4" borderId="22" xfId="0" applyNumberFormat="1" applyFont="1" applyFill="1" applyBorder="1" applyAlignment="1">
      <alignment horizontal="right"/>
    </xf>
    <xf numFmtId="164" fontId="2" fillId="4" borderId="32" xfId="0" applyNumberFormat="1" applyFont="1" applyFill="1" applyBorder="1" applyAlignment="1">
      <alignment horizontal="right"/>
    </xf>
    <xf numFmtId="49" fontId="2" fillId="0" borderId="10" xfId="0" applyNumberFormat="1" applyFont="1" applyBorder="1" applyAlignment="1">
      <alignment horizontal="right"/>
    </xf>
    <xf numFmtId="49" fontId="2" fillId="2" borderId="24" xfId="0" applyNumberFormat="1" applyFont="1" applyFill="1" applyBorder="1" applyAlignment="1">
      <alignment horizontal="left" wrapText="1" indent="4"/>
    </xf>
    <xf numFmtId="164" fontId="2" fillId="0" borderId="26" xfId="0" applyNumberFormat="1" applyFont="1" applyBorder="1" applyAlignment="1" applyProtection="1">
      <alignment horizontal="right"/>
      <protection locked="0"/>
    </xf>
    <xf numFmtId="164" fontId="2" fillId="8" borderId="27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>
      <alignment horizontal="left" wrapText="1"/>
    </xf>
    <xf numFmtId="49" fontId="7" fillId="2" borderId="28" xfId="0" applyNumberFormat="1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 applyProtection="1">
      <alignment horizontal="right"/>
      <protection locked="0"/>
    </xf>
    <xf numFmtId="49" fontId="7" fillId="2" borderId="24" xfId="0" applyNumberFormat="1" applyFont="1" applyFill="1" applyBorder="1" applyAlignment="1">
      <alignment horizontal="center" wrapText="1"/>
    </xf>
    <xf numFmtId="0" fontId="2" fillId="0" borderId="3" xfId="0" applyFont="1" applyBorder="1"/>
    <xf numFmtId="49" fontId="2" fillId="0" borderId="3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34" xfId="0" applyFont="1" applyBorder="1" applyAlignment="1">
      <alignment horizontal="left" wrapText="1"/>
    </xf>
    <xf numFmtId="49" fontId="2" fillId="0" borderId="35" xfId="0" applyNumberFormat="1" applyFont="1" applyBorder="1" applyAlignment="1">
      <alignment horizontal="center"/>
    </xf>
    <xf numFmtId="164" fontId="2" fillId="0" borderId="35" xfId="0" applyNumberFormat="1" applyFont="1" applyBorder="1" applyAlignment="1" applyProtection="1">
      <alignment horizontal="center"/>
      <protection locked="0"/>
    </xf>
    <xf numFmtId="164" fontId="2" fillId="0" borderId="3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2" fillId="0" borderId="6" xfId="0" applyNumberFormat="1" applyFont="1" applyBorder="1" applyAlignment="1" applyProtection="1">
      <alignment horizontal="center" wrapText="1"/>
      <protection locked="0"/>
    </xf>
    <xf numFmtId="49" fontId="2" fillId="0" borderId="0" xfId="0" applyNumberFormat="1" applyFont="1" applyAlignment="1">
      <alignment horizontal="right" wrapText="1"/>
    </xf>
    <xf numFmtId="49" fontId="2" fillId="0" borderId="6" xfId="0" applyNumberFormat="1" applyFont="1" applyBorder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right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9" fillId="0" borderId="36" xfId="0" applyNumberFormat="1" applyFont="1" applyBorder="1" applyAlignment="1">
      <alignment horizontal="left" wrapText="1"/>
    </xf>
    <xf numFmtId="49" fontId="9" fillId="0" borderId="36" xfId="0" applyNumberFormat="1" applyFont="1" applyBorder="1" applyAlignment="1">
      <alignment wrapText="1"/>
    </xf>
    <xf numFmtId="0" fontId="0" fillId="0" borderId="37" xfId="0" applyBorder="1"/>
    <xf numFmtId="0" fontId="0" fillId="0" borderId="41" xfId="0" applyBorder="1"/>
    <xf numFmtId="0" fontId="0" fillId="0" borderId="39" xfId="0" applyBorder="1"/>
    <xf numFmtId="49" fontId="8" fillId="5" borderId="37" xfId="0" applyNumberFormat="1" applyFont="1" applyFill="1" applyBorder="1" applyAlignment="1">
      <alignment horizontal="left" indent="1"/>
    </xf>
    <xf numFmtId="49" fontId="8" fillId="5" borderId="41" xfId="0" applyNumberFormat="1" applyFont="1" applyFill="1" applyBorder="1" applyAlignment="1">
      <alignment horizontal="left" indent="1"/>
    </xf>
    <xf numFmtId="49" fontId="8" fillId="5" borderId="46" xfId="0" applyNumberFormat="1" applyFont="1" applyFill="1" applyBorder="1" applyAlignment="1">
      <alignment horizontal="left" wrapText="1" indent="1"/>
    </xf>
    <xf numFmtId="49" fontId="8" fillId="5" borderId="45" xfId="0" applyNumberFormat="1" applyFont="1" applyFill="1" applyBorder="1" applyAlignment="1">
      <alignment horizontal="left" wrapText="1" indent="1"/>
    </xf>
    <xf numFmtId="49" fontId="0" fillId="5" borderId="43" xfId="0" applyNumberFormat="1" applyFill="1" applyBorder="1" applyAlignment="1">
      <alignment horizontal="left" indent="1"/>
    </xf>
    <xf numFmtId="49" fontId="2" fillId="0" borderId="6" xfId="0" applyNumberFormat="1" applyFont="1" applyBorder="1" applyAlignment="1" applyProtection="1">
      <alignment horizontal="center" wrapText="1"/>
      <protection locked="0"/>
    </xf>
    <xf numFmtId="49" fontId="2" fillId="0" borderId="8" xfId="0" applyNumberFormat="1" applyFont="1" applyBorder="1" applyAlignment="1">
      <alignment horizontal="center" wrapText="1"/>
    </xf>
    <xf numFmtId="14" fontId="8" fillId="5" borderId="37" xfId="0" applyNumberFormat="1" applyFont="1" applyFill="1" applyBorder="1" applyAlignment="1">
      <alignment horizontal="left" indent="1"/>
    </xf>
    <xf numFmtId="14" fontId="8" fillId="5" borderId="41" xfId="0" applyNumberFormat="1" applyFont="1" applyFill="1" applyBorder="1" applyAlignment="1">
      <alignment horizontal="left" indent="1"/>
    </xf>
    <xf numFmtId="0" fontId="10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9" fontId="8" fillId="5" borderId="44" xfId="0" applyNumberFormat="1" applyFont="1" applyFill="1" applyBorder="1" applyAlignment="1">
      <alignment horizontal="left" indent="1"/>
    </xf>
    <xf numFmtId="49" fontId="8" fillId="5" borderId="42" xfId="0" applyNumberFormat="1" applyFont="1" applyFill="1" applyBorder="1" applyAlignment="1">
      <alignment horizontal="left" indent="1"/>
    </xf>
    <xf numFmtId="0" fontId="11" fillId="5" borderId="41" xfId="0" applyFont="1" applyFill="1" applyBorder="1" applyAlignment="1">
      <alignment horizontal="right"/>
    </xf>
    <xf numFmtId="0" fontId="11" fillId="5" borderId="0" xfId="0" applyFont="1" applyFill="1" applyAlignment="1">
      <alignment horizontal="right"/>
    </xf>
    <xf numFmtId="0" fontId="11" fillId="5" borderId="45" xfId="0" applyFont="1" applyFill="1" applyBorder="1" applyAlignment="1">
      <alignment horizontal="right"/>
    </xf>
    <xf numFmtId="0" fontId="11" fillId="5" borderId="36" xfId="0" applyFont="1" applyFill="1" applyBorder="1" applyAlignment="1">
      <alignment horizontal="right"/>
    </xf>
    <xf numFmtId="0" fontId="0" fillId="5" borderId="43" xfId="0" applyFill="1" applyBorder="1" applyAlignment="1">
      <alignment horizontal="center"/>
    </xf>
    <xf numFmtId="0" fontId="11" fillId="5" borderId="42" xfId="0" applyFont="1" applyFill="1" applyBorder="1" applyAlignment="1">
      <alignment horizontal="right"/>
    </xf>
    <xf numFmtId="0" fontId="11" fillId="5" borderId="43" xfId="0" applyFont="1" applyFill="1" applyBorder="1" applyAlignment="1">
      <alignment horizontal="right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179</xdr:row>
      <xdr:rowOff>57150</xdr:rowOff>
    </xdr:from>
    <xdr:to>
      <xdr:col>4</xdr:col>
      <xdr:colOff>1038225</xdr:colOff>
      <xdr:row>180</xdr:row>
      <xdr:rowOff>1691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1"/>
  <sheetViews>
    <sheetView tabSelected="1" workbookViewId="0">
      <selection activeCell="B2" sqref="B2:G2"/>
    </sheetView>
  </sheetViews>
  <sheetFormatPr defaultRowHeight="12.75" x14ac:dyDescent="0.2"/>
  <cols>
    <col min="1" max="1" width="0.85546875" customWidth="1"/>
    <col min="2" max="2" width="62.28515625" customWidth="1"/>
    <col min="3" max="3" width="4.7109375" customWidth="1"/>
    <col min="4" max="4" width="5.5703125" customWidth="1"/>
    <col min="5" max="8" width="17.7109375" customWidth="1"/>
    <col min="9" max="9" width="9.140625" hidden="1" customWidth="1"/>
    <col min="10" max="10" width="10.28515625" hidden="1" customWidth="1"/>
    <col min="11" max="11" width="0.85546875" customWidth="1"/>
  </cols>
  <sheetData>
    <row r="1" spans="2:10" ht="5.0999999999999996" customHeight="1" x14ac:dyDescent="0.2">
      <c r="H1" s="1"/>
    </row>
    <row r="2" spans="2:10" ht="15.75" customHeight="1" x14ac:dyDescent="0.25">
      <c r="B2" s="148" t="s">
        <v>0</v>
      </c>
      <c r="C2" s="149"/>
      <c r="D2" s="150"/>
      <c r="E2" s="150"/>
      <c r="F2" s="150"/>
      <c r="G2" s="151"/>
      <c r="H2" s="2" t="s">
        <v>1</v>
      </c>
      <c r="I2" s="3" t="s">
        <v>2</v>
      </c>
      <c r="J2" s="4" t="s">
        <v>3</v>
      </c>
    </row>
    <row r="3" spans="2:10" ht="15" customHeight="1" x14ac:dyDescent="0.2">
      <c r="B3" s="5"/>
      <c r="C3" s="5"/>
      <c r="D3" s="5"/>
      <c r="E3" s="5"/>
      <c r="F3" s="5"/>
      <c r="G3" s="6" t="s">
        <v>4</v>
      </c>
      <c r="H3" s="7" t="s">
        <v>5</v>
      </c>
      <c r="I3" s="3" t="s">
        <v>6</v>
      </c>
      <c r="J3" s="4" t="s">
        <v>7</v>
      </c>
    </row>
    <row r="4" spans="2:10" ht="15" customHeight="1" x14ac:dyDescent="0.2">
      <c r="B4" s="8"/>
      <c r="C4" s="4" t="s">
        <v>8</v>
      </c>
      <c r="D4" s="159" t="s">
        <v>9</v>
      </c>
      <c r="E4" s="159"/>
      <c r="F4" s="4"/>
      <c r="G4" s="6" t="s">
        <v>10</v>
      </c>
      <c r="H4" s="9">
        <v>45658</v>
      </c>
      <c r="I4" s="3" t="s">
        <v>11</v>
      </c>
      <c r="J4" s="4" t="s">
        <v>12</v>
      </c>
    </row>
    <row r="5" spans="2:10" ht="29.25" customHeight="1" x14ac:dyDescent="0.2">
      <c r="B5" s="8" t="s">
        <v>13</v>
      </c>
      <c r="C5" s="153" t="s">
        <v>14</v>
      </c>
      <c r="D5" s="154"/>
      <c r="E5" s="154"/>
      <c r="F5" s="153"/>
      <c r="G5" s="6" t="s">
        <v>15</v>
      </c>
      <c r="H5" s="10" t="s">
        <v>16</v>
      </c>
      <c r="I5" s="3" t="s">
        <v>17</v>
      </c>
      <c r="J5" s="4" t="s">
        <v>18</v>
      </c>
    </row>
    <row r="6" spans="2:10" ht="29.25" customHeight="1" x14ac:dyDescent="0.2">
      <c r="B6" s="8" t="s">
        <v>19</v>
      </c>
      <c r="C6" s="154"/>
      <c r="D6" s="154"/>
      <c r="E6" s="154"/>
      <c r="F6" s="154"/>
      <c r="G6" s="6" t="s">
        <v>20</v>
      </c>
      <c r="H6" s="11" t="s">
        <v>21</v>
      </c>
      <c r="I6" s="3"/>
      <c r="J6" s="4" t="s">
        <v>22</v>
      </c>
    </row>
    <row r="7" spans="2:10" ht="45" customHeight="1" x14ac:dyDescent="0.2">
      <c r="B7" s="8" t="s">
        <v>23</v>
      </c>
      <c r="C7" s="154"/>
      <c r="D7" s="154"/>
      <c r="E7" s="154"/>
      <c r="F7" s="154"/>
      <c r="G7" s="6" t="s">
        <v>24</v>
      </c>
      <c r="H7" s="10"/>
      <c r="I7" s="3" t="s">
        <v>25</v>
      </c>
      <c r="J7" s="4" t="s">
        <v>26</v>
      </c>
    </row>
    <row r="8" spans="2:10" ht="15" customHeight="1" x14ac:dyDescent="0.2">
      <c r="C8" s="154"/>
      <c r="D8" s="154"/>
      <c r="E8" s="154"/>
      <c r="F8" s="154"/>
      <c r="G8" s="6" t="s">
        <v>15</v>
      </c>
      <c r="H8" s="10"/>
      <c r="I8" s="3"/>
      <c r="J8" s="4" t="s">
        <v>27</v>
      </c>
    </row>
    <row r="9" spans="2:10" ht="28.5" customHeight="1" x14ac:dyDescent="0.2">
      <c r="B9" s="8" t="s">
        <v>28</v>
      </c>
      <c r="C9" s="154"/>
      <c r="D9" s="155"/>
      <c r="E9" s="155"/>
      <c r="F9" s="155"/>
      <c r="G9" s="6" t="s">
        <v>20</v>
      </c>
      <c r="H9" s="10"/>
      <c r="I9" s="3"/>
      <c r="J9" s="4" t="s">
        <v>29</v>
      </c>
    </row>
    <row r="10" spans="2:10" ht="15" customHeight="1" x14ac:dyDescent="0.2">
      <c r="B10" s="4" t="s">
        <v>30</v>
      </c>
      <c r="C10" s="12"/>
      <c r="D10" s="13"/>
      <c r="E10" s="14"/>
      <c r="F10" s="14"/>
      <c r="G10" s="6" t="s">
        <v>31</v>
      </c>
      <c r="H10" s="7"/>
      <c r="I10" s="3" t="s">
        <v>32</v>
      </c>
      <c r="J10" s="4" t="s">
        <v>33</v>
      </c>
    </row>
    <row r="11" spans="2:10" ht="15.75" customHeight="1" x14ac:dyDescent="0.2">
      <c r="B11" s="8" t="s">
        <v>34</v>
      </c>
      <c r="D11" s="15"/>
      <c r="E11" s="16"/>
      <c r="F11" s="16"/>
      <c r="G11" s="6" t="s">
        <v>35</v>
      </c>
      <c r="H11" s="17">
        <v>383</v>
      </c>
      <c r="I11" s="3"/>
      <c r="J11" s="4" t="s">
        <v>36</v>
      </c>
    </row>
    <row r="12" spans="2:10" ht="15" customHeight="1" x14ac:dyDescent="0.2">
      <c r="B12" s="18"/>
      <c r="C12" s="18"/>
      <c r="D12" s="18"/>
      <c r="E12" s="18"/>
      <c r="F12" s="18"/>
      <c r="G12" s="18"/>
      <c r="H12" s="19"/>
      <c r="I12" s="15"/>
      <c r="J12" s="4" t="s">
        <v>37</v>
      </c>
    </row>
    <row r="13" spans="2:10" ht="12" customHeight="1" x14ac:dyDescent="0.2">
      <c r="B13" s="20"/>
      <c r="C13" s="21" t="s">
        <v>38</v>
      </c>
      <c r="D13" s="156" t="s">
        <v>39</v>
      </c>
      <c r="E13" s="22" t="s">
        <v>40</v>
      </c>
      <c r="F13" s="22" t="s">
        <v>41</v>
      </c>
      <c r="G13" s="23" t="s">
        <v>42</v>
      </c>
      <c r="H13" s="24"/>
      <c r="I13" s="15"/>
      <c r="J13" s="4" t="s">
        <v>43</v>
      </c>
    </row>
    <row r="14" spans="2:10" ht="12" customHeight="1" x14ac:dyDescent="0.2">
      <c r="B14" s="25" t="s">
        <v>44</v>
      </c>
      <c r="C14" s="26" t="s">
        <v>45</v>
      </c>
      <c r="D14" s="157"/>
      <c r="E14" s="27" t="s">
        <v>46</v>
      </c>
      <c r="F14" s="27" t="s">
        <v>47</v>
      </c>
      <c r="G14" s="28" t="s">
        <v>48</v>
      </c>
      <c r="H14" s="29" t="s">
        <v>49</v>
      </c>
      <c r="I14" s="15"/>
      <c r="J14" s="4" t="s">
        <v>50</v>
      </c>
    </row>
    <row r="15" spans="2:10" ht="12" customHeight="1" x14ac:dyDescent="0.2">
      <c r="B15" s="30"/>
      <c r="C15" s="31" t="s">
        <v>51</v>
      </c>
      <c r="D15" s="158"/>
      <c r="E15" s="32" t="s">
        <v>52</v>
      </c>
      <c r="F15" s="32" t="s">
        <v>53</v>
      </c>
      <c r="G15" s="33" t="s">
        <v>54</v>
      </c>
      <c r="H15" s="34"/>
      <c r="I15" s="15"/>
      <c r="J15" s="4" t="s">
        <v>55</v>
      </c>
    </row>
    <row r="16" spans="2:10" ht="12" customHeight="1" x14ac:dyDescent="0.2">
      <c r="B16" s="35">
        <v>1</v>
      </c>
      <c r="C16" s="36">
        <v>2</v>
      </c>
      <c r="D16" s="36">
        <v>3</v>
      </c>
      <c r="E16" s="36">
        <v>4</v>
      </c>
      <c r="F16" s="36">
        <v>5</v>
      </c>
      <c r="G16" s="37" t="s">
        <v>56</v>
      </c>
      <c r="H16" s="38" t="s">
        <v>57</v>
      </c>
      <c r="I16" s="15"/>
      <c r="J16" s="4" t="s">
        <v>58</v>
      </c>
    </row>
    <row r="17" spans="2:10" ht="24.2" customHeight="1" x14ac:dyDescent="0.2">
      <c r="B17" s="39" t="s">
        <v>59</v>
      </c>
      <c r="C17" s="40" t="s">
        <v>60</v>
      </c>
      <c r="D17" s="41" t="s">
        <v>61</v>
      </c>
      <c r="E17" s="42">
        <f>E18+E21+E24+E27+E31+E34+E42+E45</f>
        <v>12435328.699999999</v>
      </c>
      <c r="F17" s="42">
        <f>F18+F21+F24+F27+F31+F34+F42+F45</f>
        <v>51752390.850000001</v>
      </c>
      <c r="G17" s="42">
        <f>G18+G21+G24+G27+G31+G34+G42+G45</f>
        <v>1577490.44</v>
      </c>
      <c r="H17" s="43">
        <f>H18+H21+H24+H27+H31+H34+H42+H45</f>
        <v>65765209.989999995</v>
      </c>
      <c r="I17" s="44"/>
    </row>
    <row r="18" spans="2:10" ht="24.2" customHeight="1" x14ac:dyDescent="0.2">
      <c r="B18" s="45" t="s">
        <v>62</v>
      </c>
      <c r="C18" s="46" t="s">
        <v>63</v>
      </c>
      <c r="D18" s="47" t="s">
        <v>64</v>
      </c>
      <c r="E18" s="48">
        <f>SUM(E19:E20)</f>
        <v>0</v>
      </c>
      <c r="F18" s="48">
        <f>SUM(F19:F20)</f>
        <v>0</v>
      </c>
      <c r="G18" s="48">
        <f>SUM(G19:G20)</f>
        <v>0</v>
      </c>
      <c r="H18" s="49">
        <f>SUM(H19:H20)</f>
        <v>0</v>
      </c>
      <c r="I18" s="44"/>
    </row>
    <row r="19" spans="2:10" ht="11.25" customHeight="1" x14ac:dyDescent="0.2">
      <c r="B19" s="50"/>
      <c r="C19" s="51"/>
      <c r="D19" s="52"/>
      <c r="E19" s="53"/>
      <c r="F19" s="53"/>
      <c r="G19" s="54"/>
      <c r="H19" s="55">
        <f>SUM(E19:G19)</f>
        <v>0</v>
      </c>
      <c r="I19" s="56"/>
      <c r="J19" s="57"/>
    </row>
    <row r="20" spans="2:10" ht="11.25" hidden="1" customHeight="1" x14ac:dyDescent="0.2">
      <c r="B20" s="58"/>
      <c r="C20" s="59"/>
      <c r="D20" s="60"/>
      <c r="E20" s="61"/>
      <c r="F20" s="61"/>
      <c r="G20" s="62"/>
      <c r="H20" s="63"/>
      <c r="I20" s="44"/>
    </row>
    <row r="21" spans="2:10" ht="24.2" customHeight="1" x14ac:dyDescent="0.2">
      <c r="B21" s="45" t="s">
        <v>65</v>
      </c>
      <c r="C21" s="46" t="s">
        <v>66</v>
      </c>
      <c r="D21" s="47" t="s">
        <v>67</v>
      </c>
      <c r="E21" s="48">
        <f>SUM(E22:E23)</f>
        <v>0</v>
      </c>
      <c r="F21" s="48">
        <f>SUM(F22:F23)</f>
        <v>51366736.979999997</v>
      </c>
      <c r="G21" s="48">
        <f>SUM(G22:G23)</f>
        <v>1313233</v>
      </c>
      <c r="H21" s="49">
        <f>SUM(H22:H23)</f>
        <v>52679969.979999997</v>
      </c>
      <c r="I21" s="44"/>
    </row>
    <row r="22" spans="2:10" ht="11.25" customHeight="1" x14ac:dyDescent="0.2">
      <c r="B22" s="64" t="s">
        <v>68</v>
      </c>
      <c r="C22" s="59" t="s">
        <v>66</v>
      </c>
      <c r="D22" s="65" t="s">
        <v>69</v>
      </c>
      <c r="E22" s="66"/>
      <c r="F22" s="66">
        <v>51366736.979999997</v>
      </c>
      <c r="G22" s="66">
        <v>1313233</v>
      </c>
      <c r="H22" s="63">
        <f>SUM(E22:G22)</f>
        <v>52679969.979999997</v>
      </c>
      <c r="I22" s="44"/>
    </row>
    <row r="23" spans="2:10" ht="11.25" hidden="1" customHeight="1" x14ac:dyDescent="0.2">
      <c r="B23" s="58"/>
      <c r="C23" s="59"/>
      <c r="D23" s="60"/>
      <c r="E23" s="61"/>
      <c r="F23" s="62"/>
      <c r="G23" s="62"/>
      <c r="H23" s="63"/>
      <c r="I23" s="44"/>
    </row>
    <row r="24" spans="2:10" ht="24.2" customHeight="1" x14ac:dyDescent="0.2">
      <c r="B24" s="45" t="s">
        <v>70</v>
      </c>
      <c r="C24" s="46" t="s">
        <v>71</v>
      </c>
      <c r="D24" s="47" t="s">
        <v>72</v>
      </c>
      <c r="E24" s="48">
        <f>SUM(E25:E26)</f>
        <v>0</v>
      </c>
      <c r="F24" s="48">
        <f>SUM(F25:F26)</f>
        <v>0</v>
      </c>
      <c r="G24" s="48">
        <f>SUM(G25:G26)</f>
        <v>0</v>
      </c>
      <c r="H24" s="49">
        <f>SUM(H25:H26)</f>
        <v>0</v>
      </c>
      <c r="I24" s="44"/>
    </row>
    <row r="25" spans="2:10" ht="11.25" customHeight="1" x14ac:dyDescent="0.2">
      <c r="B25" s="50"/>
      <c r="C25" s="51"/>
      <c r="D25" s="52"/>
      <c r="E25" s="53"/>
      <c r="F25" s="53"/>
      <c r="G25" s="54"/>
      <c r="H25" s="55">
        <f>SUM(E25:G25)</f>
        <v>0</v>
      </c>
      <c r="I25" s="56"/>
      <c r="J25" s="57"/>
    </row>
    <row r="26" spans="2:10" ht="11.25" hidden="1" customHeight="1" x14ac:dyDescent="0.2">
      <c r="B26" s="58"/>
      <c r="C26" s="59"/>
      <c r="D26" s="60"/>
      <c r="E26" s="61"/>
      <c r="F26" s="61"/>
      <c r="G26" s="62"/>
      <c r="H26" s="63"/>
      <c r="I26" s="44"/>
    </row>
    <row r="27" spans="2:10" ht="24.2" customHeight="1" x14ac:dyDescent="0.2">
      <c r="B27" s="45" t="s">
        <v>73</v>
      </c>
      <c r="C27" s="46" t="s">
        <v>74</v>
      </c>
      <c r="D27" s="47" t="s">
        <v>75</v>
      </c>
      <c r="E27" s="48">
        <f>SUM(E28:E30)</f>
        <v>12435328.699999999</v>
      </c>
      <c r="F27" s="48">
        <f>SUM(F28:F30)</f>
        <v>0</v>
      </c>
      <c r="G27" s="48">
        <f>SUM(G28:G30)</f>
        <v>201400</v>
      </c>
      <c r="H27" s="49">
        <f>SUM(H28:H30)</f>
        <v>12636728.699999999</v>
      </c>
      <c r="I27" s="44"/>
    </row>
    <row r="28" spans="2:10" ht="21.4" customHeight="1" x14ac:dyDescent="0.2">
      <c r="B28" s="64" t="s">
        <v>76</v>
      </c>
      <c r="C28" s="59" t="s">
        <v>74</v>
      </c>
      <c r="D28" s="65" t="s">
        <v>77</v>
      </c>
      <c r="E28" s="66">
        <v>12435328.699999999</v>
      </c>
      <c r="F28" s="61"/>
      <c r="G28" s="66"/>
      <c r="H28" s="63">
        <f>SUM(E28:G28)</f>
        <v>12435328.699999999</v>
      </c>
      <c r="I28" s="44"/>
    </row>
    <row r="29" spans="2:10" ht="21.4" customHeight="1" x14ac:dyDescent="0.2">
      <c r="B29" s="64" t="s">
        <v>78</v>
      </c>
      <c r="C29" s="59" t="s">
        <v>74</v>
      </c>
      <c r="D29" s="65" t="s">
        <v>79</v>
      </c>
      <c r="E29" s="66"/>
      <c r="F29" s="61"/>
      <c r="G29" s="66">
        <v>201400</v>
      </c>
      <c r="H29" s="63">
        <f>SUM(E29:G29)</f>
        <v>201400</v>
      </c>
      <c r="I29" s="44"/>
    </row>
    <row r="30" spans="2:10" ht="11.25" hidden="1" customHeight="1" x14ac:dyDescent="0.2">
      <c r="B30" s="58"/>
      <c r="C30" s="59"/>
      <c r="D30" s="60"/>
      <c r="E30" s="62"/>
      <c r="F30" s="61"/>
      <c r="G30" s="62"/>
      <c r="H30" s="63"/>
      <c r="I30" s="44"/>
    </row>
    <row r="31" spans="2:10" ht="24.75" customHeight="1" x14ac:dyDescent="0.2">
      <c r="B31" s="45" t="s">
        <v>80</v>
      </c>
      <c r="C31" s="46" t="s">
        <v>81</v>
      </c>
      <c r="D31" s="47" t="s">
        <v>82</v>
      </c>
      <c r="E31" s="48">
        <f>SUM(E32:E33)</f>
        <v>0</v>
      </c>
      <c r="F31" s="48">
        <f>SUM(F32:F33)</f>
        <v>0</v>
      </c>
      <c r="G31" s="48">
        <f>SUM(G32:G33)</f>
        <v>0</v>
      </c>
      <c r="H31" s="49">
        <f>SUM(H32:H33)</f>
        <v>0</v>
      </c>
      <c r="I31" s="44"/>
    </row>
    <row r="32" spans="2:10" ht="11.25" customHeight="1" x14ac:dyDescent="0.2">
      <c r="B32" s="50"/>
      <c r="C32" s="51"/>
      <c r="D32" s="52"/>
      <c r="E32" s="54"/>
      <c r="F32" s="54"/>
      <c r="G32" s="54"/>
      <c r="H32" s="55">
        <f>SUM(E32:G32)</f>
        <v>0</v>
      </c>
      <c r="I32" s="56"/>
      <c r="J32" s="57"/>
    </row>
    <row r="33" spans="2:10" ht="11.25" hidden="1" customHeight="1" x14ac:dyDescent="0.2">
      <c r="B33" s="58"/>
      <c r="C33" s="59"/>
      <c r="D33" s="60"/>
      <c r="E33" s="62"/>
      <c r="F33" s="62"/>
      <c r="G33" s="62"/>
      <c r="H33" s="63"/>
      <c r="I33" s="44"/>
    </row>
    <row r="34" spans="2:10" ht="24.2" customHeight="1" x14ac:dyDescent="0.2">
      <c r="B34" s="45" t="s">
        <v>83</v>
      </c>
      <c r="C34" s="46" t="s">
        <v>84</v>
      </c>
      <c r="D34" s="47" t="s">
        <v>85</v>
      </c>
      <c r="E34" s="48">
        <f>SUM(E35:E36)</f>
        <v>0</v>
      </c>
      <c r="F34" s="48">
        <f>SUM(F35:F36)</f>
        <v>-397587.47</v>
      </c>
      <c r="G34" s="48">
        <f>SUM(G35:G36)</f>
        <v>62857.440000000002</v>
      </c>
      <c r="H34" s="49">
        <f>SUM(H35:H36)</f>
        <v>-334730.02999999997</v>
      </c>
      <c r="I34" s="44"/>
    </row>
    <row r="35" spans="2:10" ht="11.25" customHeight="1" x14ac:dyDescent="0.2">
      <c r="B35" s="64" t="s">
        <v>86</v>
      </c>
      <c r="C35" s="59" t="s">
        <v>84</v>
      </c>
      <c r="D35" s="65" t="s">
        <v>87</v>
      </c>
      <c r="E35" s="66"/>
      <c r="F35" s="66">
        <v>-397587.47</v>
      </c>
      <c r="G35" s="66">
        <v>62857.440000000002</v>
      </c>
      <c r="H35" s="63">
        <f>SUM(E35:G35)</f>
        <v>-334730.02999999997</v>
      </c>
      <c r="I35" s="44"/>
    </row>
    <row r="36" spans="2:10" ht="0.75" customHeight="1" x14ac:dyDescent="0.2">
      <c r="B36" s="67"/>
      <c r="C36" s="68"/>
      <c r="D36" s="69"/>
      <c r="E36" s="70"/>
      <c r="F36" s="70"/>
      <c r="G36" s="70"/>
      <c r="H36" s="71"/>
      <c r="I36" s="44"/>
    </row>
    <row r="37" spans="2:10" ht="12.2" customHeight="1" x14ac:dyDescent="0.2">
      <c r="B37" s="72"/>
      <c r="C37" s="73"/>
      <c r="D37" s="73"/>
      <c r="E37" s="73"/>
      <c r="F37" s="73"/>
      <c r="G37" s="73"/>
      <c r="H37" s="73" t="s">
        <v>88</v>
      </c>
      <c r="J37" s="74" t="s">
        <v>89</v>
      </c>
    </row>
    <row r="38" spans="2:10" ht="12.2" customHeight="1" x14ac:dyDescent="0.2">
      <c r="B38" s="20"/>
      <c r="C38" s="21" t="s">
        <v>38</v>
      </c>
      <c r="D38" s="156" t="s">
        <v>39</v>
      </c>
      <c r="E38" s="22" t="s">
        <v>40</v>
      </c>
      <c r="F38" s="22" t="s">
        <v>41</v>
      </c>
      <c r="G38" s="23" t="s">
        <v>42</v>
      </c>
      <c r="H38" s="24"/>
      <c r="J38" s="74" t="s">
        <v>90</v>
      </c>
    </row>
    <row r="39" spans="2:10" ht="12.2" customHeight="1" x14ac:dyDescent="0.2">
      <c r="B39" s="25" t="s">
        <v>44</v>
      </c>
      <c r="C39" s="26" t="s">
        <v>45</v>
      </c>
      <c r="D39" s="157"/>
      <c r="E39" s="27" t="s">
        <v>46</v>
      </c>
      <c r="F39" s="27" t="s">
        <v>47</v>
      </c>
      <c r="G39" s="28" t="s">
        <v>48</v>
      </c>
      <c r="H39" s="29" t="s">
        <v>49</v>
      </c>
      <c r="J39" s="74" t="s">
        <v>91</v>
      </c>
    </row>
    <row r="40" spans="2:10" ht="12.2" customHeight="1" x14ac:dyDescent="0.2">
      <c r="B40" s="30"/>
      <c r="C40" s="31" t="s">
        <v>51</v>
      </c>
      <c r="D40" s="158"/>
      <c r="E40" s="32" t="s">
        <v>52</v>
      </c>
      <c r="F40" s="32" t="s">
        <v>53</v>
      </c>
      <c r="G40" s="33" t="s">
        <v>54</v>
      </c>
      <c r="H40" s="34"/>
      <c r="J40" s="74" t="s">
        <v>92</v>
      </c>
    </row>
    <row r="41" spans="2:10" ht="12.2" customHeight="1" x14ac:dyDescent="0.2">
      <c r="B41" s="35">
        <v>1</v>
      </c>
      <c r="C41" s="36">
        <v>2</v>
      </c>
      <c r="D41" s="36">
        <v>3</v>
      </c>
      <c r="E41" s="36">
        <v>4</v>
      </c>
      <c r="F41" s="36">
        <v>5</v>
      </c>
      <c r="G41" s="37" t="s">
        <v>56</v>
      </c>
      <c r="H41" s="38" t="s">
        <v>57</v>
      </c>
    </row>
    <row r="42" spans="2:10" ht="24.2" customHeight="1" x14ac:dyDescent="0.2">
      <c r="B42" s="75" t="s">
        <v>93</v>
      </c>
      <c r="C42" s="40" t="s">
        <v>61</v>
      </c>
      <c r="D42" s="41" t="s">
        <v>94</v>
      </c>
      <c r="E42" s="76">
        <f>SUM(E43:E44)</f>
        <v>0</v>
      </c>
      <c r="F42" s="76">
        <f>SUM(F43:F44)</f>
        <v>0</v>
      </c>
      <c r="G42" s="76">
        <f>SUM(G43:G44)</f>
        <v>0</v>
      </c>
      <c r="H42" s="77">
        <f>SUM(H43:H44)</f>
        <v>0</v>
      </c>
      <c r="I42" s="44"/>
    </row>
    <row r="43" spans="2:10" ht="11.25" customHeight="1" x14ac:dyDescent="0.2">
      <c r="B43" s="50"/>
      <c r="C43" s="51"/>
      <c r="D43" s="52"/>
      <c r="E43" s="54"/>
      <c r="F43" s="54"/>
      <c r="G43" s="54"/>
      <c r="H43" s="55">
        <f>SUM(E43:G43)</f>
        <v>0</v>
      </c>
      <c r="I43" s="56"/>
      <c r="J43" s="57"/>
    </row>
    <row r="44" spans="2:10" ht="11.25" hidden="1" customHeight="1" x14ac:dyDescent="0.2">
      <c r="B44" s="58"/>
      <c r="C44" s="59"/>
      <c r="D44" s="60"/>
      <c r="E44" s="62"/>
      <c r="F44" s="62"/>
      <c r="G44" s="62"/>
      <c r="H44" s="63"/>
      <c r="I44" s="44"/>
    </row>
    <row r="45" spans="2:10" ht="36" customHeight="1" x14ac:dyDescent="0.2">
      <c r="B45" s="45" t="s">
        <v>95</v>
      </c>
      <c r="C45" s="46" t="s">
        <v>96</v>
      </c>
      <c r="D45" s="47" t="s">
        <v>97</v>
      </c>
      <c r="E45" s="48">
        <f>SUM(E46:E48)</f>
        <v>0</v>
      </c>
      <c r="F45" s="48">
        <f>SUM(F46:F48)</f>
        <v>783241.34000000008</v>
      </c>
      <c r="G45" s="48">
        <f>SUM(G46:G48)</f>
        <v>0</v>
      </c>
      <c r="H45" s="49">
        <f>SUM(H46:H48)</f>
        <v>783241.34000000008</v>
      </c>
      <c r="I45" s="44"/>
    </row>
    <row r="46" spans="2:10" ht="21.4" customHeight="1" x14ac:dyDescent="0.2">
      <c r="B46" s="64" t="s">
        <v>98</v>
      </c>
      <c r="C46" s="59" t="s">
        <v>96</v>
      </c>
      <c r="D46" s="65" t="s">
        <v>99</v>
      </c>
      <c r="E46" s="66"/>
      <c r="F46" s="66">
        <v>44679.17</v>
      </c>
      <c r="G46" s="66"/>
      <c r="H46" s="63">
        <f>SUM(E46:G46)</f>
        <v>44679.17</v>
      </c>
      <c r="I46" s="44"/>
    </row>
    <row r="47" spans="2:10" ht="21.4" customHeight="1" x14ac:dyDescent="0.2">
      <c r="B47" s="64" t="s">
        <v>100</v>
      </c>
      <c r="C47" s="59" t="s">
        <v>96</v>
      </c>
      <c r="D47" s="65" t="s">
        <v>101</v>
      </c>
      <c r="E47" s="66"/>
      <c r="F47" s="66">
        <v>738562.17</v>
      </c>
      <c r="G47" s="66"/>
      <c r="H47" s="63">
        <f>SUM(E47:G47)</f>
        <v>738562.17</v>
      </c>
      <c r="I47" s="44"/>
    </row>
    <row r="48" spans="2:10" ht="11.25" hidden="1" customHeight="1" x14ac:dyDescent="0.2">
      <c r="B48" s="58"/>
      <c r="C48" s="59"/>
      <c r="D48" s="60"/>
      <c r="E48" s="62"/>
      <c r="F48" s="62"/>
      <c r="G48" s="62"/>
      <c r="H48" s="63"/>
      <c r="I48" s="44"/>
    </row>
    <row r="49" spans="2:10" ht="24.2" customHeight="1" x14ac:dyDescent="0.2">
      <c r="B49" s="78" t="s">
        <v>102</v>
      </c>
      <c r="C49" s="46" t="s">
        <v>75</v>
      </c>
      <c r="D49" s="47" t="s">
        <v>103</v>
      </c>
      <c r="E49" s="79">
        <f>E50+E54+E62+E65+E68+E71+E74+E78+E86</f>
        <v>12099524.029999999</v>
      </c>
      <c r="F49" s="79">
        <f>F50+F54+F62+F65+F68+F71+F74+F78+F86</f>
        <v>52074078.739999995</v>
      </c>
      <c r="G49" s="79">
        <f>G50+G54+G62+G65+G68+G71+G74+G78+G86</f>
        <v>1639409.41</v>
      </c>
      <c r="H49" s="80">
        <f>H50+H54+H62+H65+H68+H71+H74+H78+H86</f>
        <v>65813012.179999992</v>
      </c>
      <c r="I49" s="44"/>
    </row>
    <row r="50" spans="2:10" ht="24.2" customHeight="1" x14ac:dyDescent="0.2">
      <c r="B50" s="45" t="s">
        <v>104</v>
      </c>
      <c r="C50" s="46" t="s">
        <v>82</v>
      </c>
      <c r="D50" s="47" t="s">
        <v>105</v>
      </c>
      <c r="E50" s="48">
        <f>SUM(E51:E53)</f>
        <v>0</v>
      </c>
      <c r="F50" s="48">
        <f>SUM(F51:F53)</f>
        <v>37777586.799999997</v>
      </c>
      <c r="G50" s="48">
        <f>SUM(G51:G53)</f>
        <v>24842.16</v>
      </c>
      <c r="H50" s="49">
        <f>SUM(H51:H53)</f>
        <v>37802428.960000001</v>
      </c>
      <c r="I50" s="44"/>
    </row>
    <row r="51" spans="2:10" ht="11.25" customHeight="1" x14ac:dyDescent="0.2">
      <c r="B51" s="64" t="s">
        <v>106</v>
      </c>
      <c r="C51" s="59" t="s">
        <v>82</v>
      </c>
      <c r="D51" s="65" t="s">
        <v>107</v>
      </c>
      <c r="E51" s="66"/>
      <c r="F51" s="66">
        <v>29072451.5</v>
      </c>
      <c r="G51" s="66">
        <v>19080</v>
      </c>
      <c r="H51" s="63">
        <f>SUM(E51:G51)</f>
        <v>29091531.5</v>
      </c>
      <c r="I51" s="44"/>
    </row>
    <row r="52" spans="2:10" ht="11.25" customHeight="1" x14ac:dyDescent="0.2">
      <c r="B52" s="64" t="s">
        <v>108</v>
      </c>
      <c r="C52" s="59" t="s">
        <v>82</v>
      </c>
      <c r="D52" s="65" t="s">
        <v>109</v>
      </c>
      <c r="E52" s="66"/>
      <c r="F52" s="66">
        <v>8705135.3000000007</v>
      </c>
      <c r="G52" s="66">
        <v>5762.16</v>
      </c>
      <c r="H52" s="63">
        <f>SUM(E52:G52)</f>
        <v>8710897.4600000009</v>
      </c>
      <c r="I52" s="44"/>
    </row>
    <row r="53" spans="2:10" ht="12.2" hidden="1" customHeight="1" x14ac:dyDescent="0.2">
      <c r="B53" s="58"/>
      <c r="C53" s="59"/>
      <c r="D53" s="60"/>
      <c r="E53" s="62"/>
      <c r="F53" s="62"/>
      <c r="G53" s="62"/>
      <c r="H53" s="63"/>
      <c r="I53" s="44"/>
    </row>
    <row r="54" spans="2:10" ht="24.2" customHeight="1" x14ac:dyDescent="0.2">
      <c r="B54" s="45" t="s">
        <v>110</v>
      </c>
      <c r="C54" s="46" t="s">
        <v>85</v>
      </c>
      <c r="D54" s="47" t="s">
        <v>111</v>
      </c>
      <c r="E54" s="48">
        <f>SUM(E55:E61)</f>
        <v>12003908.899999999</v>
      </c>
      <c r="F54" s="48">
        <f>SUM(F55:F61)</f>
        <v>10480324.530000001</v>
      </c>
      <c r="G54" s="48">
        <f>SUM(G55:G61)</f>
        <v>1536650.53</v>
      </c>
      <c r="H54" s="49">
        <f>SUM(H55:H61)</f>
        <v>24020883.960000001</v>
      </c>
      <c r="I54" s="44"/>
    </row>
    <row r="55" spans="2:10" ht="11.25" customHeight="1" x14ac:dyDescent="0.2">
      <c r="B55" s="64" t="s">
        <v>112</v>
      </c>
      <c r="C55" s="59" t="s">
        <v>85</v>
      </c>
      <c r="D55" s="65" t="s">
        <v>113</v>
      </c>
      <c r="E55" s="66"/>
      <c r="F55" s="66">
        <v>71080.960000000006</v>
      </c>
      <c r="G55" s="66">
        <v>4649.6000000000004</v>
      </c>
      <c r="H55" s="63">
        <f t="shared" ref="H55:H60" si="0">SUM(E55:G55)</f>
        <v>75730.560000000012</v>
      </c>
      <c r="I55" s="44"/>
    </row>
    <row r="56" spans="2:10" ht="11.25" customHeight="1" x14ac:dyDescent="0.2">
      <c r="B56" s="64" t="s">
        <v>114</v>
      </c>
      <c r="C56" s="59" t="s">
        <v>85</v>
      </c>
      <c r="D56" s="65" t="s">
        <v>115</v>
      </c>
      <c r="E56" s="66">
        <v>410.01</v>
      </c>
      <c r="F56" s="66"/>
      <c r="G56" s="66"/>
      <c r="H56" s="63">
        <f t="shared" si="0"/>
        <v>410.01</v>
      </c>
      <c r="I56" s="44"/>
    </row>
    <row r="57" spans="2:10" ht="11.25" customHeight="1" x14ac:dyDescent="0.2">
      <c r="B57" s="64" t="s">
        <v>116</v>
      </c>
      <c r="C57" s="59" t="s">
        <v>85</v>
      </c>
      <c r="D57" s="65" t="s">
        <v>117</v>
      </c>
      <c r="E57" s="66"/>
      <c r="F57" s="66">
        <v>10219855.51</v>
      </c>
      <c r="G57" s="66">
        <v>8420.73</v>
      </c>
      <c r="H57" s="63">
        <f t="shared" si="0"/>
        <v>10228276.24</v>
      </c>
      <c r="I57" s="44"/>
    </row>
    <row r="58" spans="2:10" ht="11.25" customHeight="1" x14ac:dyDescent="0.2">
      <c r="B58" s="64" t="s">
        <v>118</v>
      </c>
      <c r="C58" s="59" t="s">
        <v>85</v>
      </c>
      <c r="D58" s="65" t="s">
        <v>119</v>
      </c>
      <c r="E58" s="66">
        <v>7526155.2699999996</v>
      </c>
      <c r="F58" s="66">
        <v>43080</v>
      </c>
      <c r="G58" s="66">
        <v>158804.51999999999</v>
      </c>
      <c r="H58" s="63">
        <f t="shared" si="0"/>
        <v>7728039.7899999991</v>
      </c>
      <c r="I58" s="44"/>
    </row>
    <row r="59" spans="2:10" ht="11.25" customHeight="1" x14ac:dyDescent="0.2">
      <c r="B59" s="64" t="s">
        <v>120</v>
      </c>
      <c r="C59" s="59" t="s">
        <v>85</v>
      </c>
      <c r="D59" s="65" t="s">
        <v>121</v>
      </c>
      <c r="E59" s="66">
        <v>4477343.62</v>
      </c>
      <c r="F59" s="66">
        <v>136109.4</v>
      </c>
      <c r="G59" s="66">
        <v>1326858.98</v>
      </c>
      <c r="H59" s="63">
        <f t="shared" si="0"/>
        <v>5940312</v>
      </c>
      <c r="I59" s="44"/>
    </row>
    <row r="60" spans="2:10" ht="11.25" customHeight="1" x14ac:dyDescent="0.2">
      <c r="B60" s="64" t="s">
        <v>122</v>
      </c>
      <c r="C60" s="59" t="s">
        <v>85</v>
      </c>
      <c r="D60" s="65" t="s">
        <v>123</v>
      </c>
      <c r="E60" s="66"/>
      <c r="F60" s="66">
        <v>10198.66</v>
      </c>
      <c r="G60" s="66">
        <v>37916.699999999997</v>
      </c>
      <c r="H60" s="63">
        <f t="shared" si="0"/>
        <v>48115.360000000001</v>
      </c>
      <c r="I60" s="44"/>
    </row>
    <row r="61" spans="2:10" ht="12.2" hidden="1" customHeight="1" x14ac:dyDescent="0.2">
      <c r="B61" s="58"/>
      <c r="C61" s="59"/>
      <c r="D61" s="60"/>
      <c r="E61" s="62"/>
      <c r="F61" s="62"/>
      <c r="G61" s="62"/>
      <c r="H61" s="63"/>
      <c r="I61" s="44"/>
    </row>
    <row r="62" spans="2:10" ht="24.2" customHeight="1" x14ac:dyDescent="0.2">
      <c r="B62" s="45" t="s">
        <v>124</v>
      </c>
      <c r="C62" s="46" t="s">
        <v>97</v>
      </c>
      <c r="D62" s="47" t="s">
        <v>125</v>
      </c>
      <c r="E62" s="48">
        <f>SUM(E63:E64)</f>
        <v>0</v>
      </c>
      <c r="F62" s="48">
        <f>SUM(F63:F64)</f>
        <v>0</v>
      </c>
      <c r="G62" s="48">
        <f>SUM(G63:G64)</f>
        <v>0</v>
      </c>
      <c r="H62" s="49">
        <f>SUM(H63:H64)</f>
        <v>0</v>
      </c>
      <c r="I62" s="44"/>
    </row>
    <row r="63" spans="2:10" ht="11.25" customHeight="1" x14ac:dyDescent="0.2">
      <c r="B63" s="50"/>
      <c r="C63" s="51"/>
      <c r="D63" s="52"/>
      <c r="E63" s="54"/>
      <c r="F63" s="54"/>
      <c r="G63" s="54"/>
      <c r="H63" s="55">
        <f>SUM(E63:G63)</f>
        <v>0</v>
      </c>
      <c r="I63" s="56"/>
      <c r="J63" s="57"/>
    </row>
    <row r="64" spans="2:10" ht="11.25" hidden="1" customHeight="1" x14ac:dyDescent="0.2">
      <c r="B64" s="58"/>
      <c r="C64" s="59"/>
      <c r="D64" s="60"/>
      <c r="E64" s="62"/>
      <c r="F64" s="62"/>
      <c r="G64" s="62"/>
      <c r="H64" s="63"/>
      <c r="I64" s="44"/>
    </row>
    <row r="65" spans="2:10" ht="24.2" customHeight="1" x14ac:dyDescent="0.2">
      <c r="B65" s="45" t="s">
        <v>126</v>
      </c>
      <c r="C65" s="46" t="s">
        <v>105</v>
      </c>
      <c r="D65" s="47" t="s">
        <v>127</v>
      </c>
      <c r="E65" s="48">
        <f>SUM(E66:E67)</f>
        <v>0</v>
      </c>
      <c r="F65" s="48">
        <f>SUM(F66:F67)</f>
        <v>0</v>
      </c>
      <c r="G65" s="48">
        <f>SUM(G66:G67)</f>
        <v>0</v>
      </c>
      <c r="H65" s="49">
        <f>SUM(H66:H67)</f>
        <v>0</v>
      </c>
      <c r="I65" s="44"/>
    </row>
    <row r="66" spans="2:10" ht="11.25" customHeight="1" x14ac:dyDescent="0.2">
      <c r="B66" s="50"/>
      <c r="C66" s="51"/>
      <c r="D66" s="52"/>
      <c r="E66" s="54"/>
      <c r="F66" s="54"/>
      <c r="G66" s="54"/>
      <c r="H66" s="55">
        <f>SUM(E66:G66)</f>
        <v>0</v>
      </c>
      <c r="I66" s="56"/>
      <c r="J66" s="57"/>
    </row>
    <row r="67" spans="2:10" ht="11.25" hidden="1" customHeight="1" x14ac:dyDescent="0.2">
      <c r="B67" s="58"/>
      <c r="C67" s="59"/>
      <c r="D67" s="60"/>
      <c r="E67" s="62"/>
      <c r="F67" s="62"/>
      <c r="G67" s="62"/>
      <c r="H67" s="63"/>
      <c r="I67" s="44"/>
    </row>
    <row r="68" spans="2:10" ht="24.2" customHeight="1" x14ac:dyDescent="0.2">
      <c r="B68" s="45" t="s">
        <v>128</v>
      </c>
      <c r="C68" s="46" t="s">
        <v>125</v>
      </c>
      <c r="D68" s="47" t="s">
        <v>129</v>
      </c>
      <c r="E68" s="48">
        <f>SUM(E69:E70)</f>
        <v>0</v>
      </c>
      <c r="F68" s="48">
        <f>SUM(F69:F70)</f>
        <v>0</v>
      </c>
      <c r="G68" s="48">
        <f>SUM(G69:G70)</f>
        <v>0</v>
      </c>
      <c r="H68" s="49">
        <f>SUM(H69:H70)</f>
        <v>0</v>
      </c>
      <c r="I68" s="44"/>
    </row>
    <row r="69" spans="2:10" ht="11.25" customHeight="1" x14ac:dyDescent="0.2">
      <c r="B69" s="50"/>
      <c r="C69" s="51"/>
      <c r="D69" s="52"/>
      <c r="E69" s="54"/>
      <c r="F69" s="54"/>
      <c r="G69" s="54"/>
      <c r="H69" s="55">
        <f>SUM(E69:G69)</f>
        <v>0</v>
      </c>
      <c r="I69" s="56"/>
      <c r="J69" s="57"/>
    </row>
    <row r="70" spans="2:10" ht="11.25" hidden="1" customHeight="1" x14ac:dyDescent="0.2">
      <c r="B70" s="58"/>
      <c r="C70" s="59"/>
      <c r="D70" s="60"/>
      <c r="E70" s="62"/>
      <c r="F70" s="62"/>
      <c r="G70" s="62"/>
      <c r="H70" s="63"/>
      <c r="I70" s="44"/>
    </row>
    <row r="71" spans="2:10" ht="24.2" customHeight="1" x14ac:dyDescent="0.2">
      <c r="B71" s="45" t="s">
        <v>130</v>
      </c>
      <c r="C71" s="46" t="s">
        <v>127</v>
      </c>
      <c r="D71" s="47" t="s">
        <v>131</v>
      </c>
      <c r="E71" s="48">
        <f>SUM(E72:E73)</f>
        <v>0</v>
      </c>
      <c r="F71" s="48">
        <f>SUM(F72:F73)</f>
        <v>203345.01</v>
      </c>
      <c r="G71" s="48">
        <f>SUM(G72:G73)</f>
        <v>0</v>
      </c>
      <c r="H71" s="48">
        <f>SUM(H72:H73)</f>
        <v>203345.01</v>
      </c>
      <c r="I71" s="81"/>
    </row>
    <row r="72" spans="2:10" ht="11.25" customHeight="1" x14ac:dyDescent="0.2">
      <c r="B72" s="64" t="s">
        <v>132</v>
      </c>
      <c r="C72" s="59" t="s">
        <v>127</v>
      </c>
      <c r="D72" s="65" t="s">
        <v>133</v>
      </c>
      <c r="E72" s="66"/>
      <c r="F72" s="66">
        <v>203345.01</v>
      </c>
      <c r="G72" s="66"/>
      <c r="H72" s="63">
        <f>SUM(E72:G72)</f>
        <v>203345.01</v>
      </c>
      <c r="I72" s="44"/>
    </row>
    <row r="73" spans="2:10" ht="11.25" hidden="1" customHeight="1" x14ac:dyDescent="0.2">
      <c r="B73" s="58"/>
      <c r="C73" s="59"/>
      <c r="D73" s="60"/>
      <c r="E73" s="62"/>
      <c r="F73" s="62"/>
      <c r="G73" s="62"/>
      <c r="H73" s="63"/>
      <c r="I73" s="44"/>
    </row>
    <row r="74" spans="2:10" ht="24.2" customHeight="1" x14ac:dyDescent="0.2">
      <c r="B74" s="45" t="s">
        <v>134</v>
      </c>
      <c r="C74" s="46" t="s">
        <v>129</v>
      </c>
      <c r="D74" s="47" t="s">
        <v>135</v>
      </c>
      <c r="E74" s="48">
        <f>SUM(E75:E77)</f>
        <v>95615.13</v>
      </c>
      <c r="F74" s="48">
        <f>SUM(F75:F77)</f>
        <v>2716548.4</v>
      </c>
      <c r="G74" s="48">
        <f>SUM(G75:G77)</f>
        <v>55718.06</v>
      </c>
      <c r="H74" s="49">
        <f>SUM(H75:H77)</f>
        <v>2867881.59</v>
      </c>
      <c r="I74" s="44"/>
    </row>
    <row r="75" spans="2:10" ht="11.25" customHeight="1" x14ac:dyDescent="0.2">
      <c r="B75" s="64" t="s">
        <v>136</v>
      </c>
      <c r="C75" s="59" t="s">
        <v>129</v>
      </c>
      <c r="D75" s="65" t="s">
        <v>137</v>
      </c>
      <c r="E75" s="66"/>
      <c r="F75" s="66">
        <v>2491019.7999999998</v>
      </c>
      <c r="G75" s="66"/>
      <c r="H75" s="63">
        <f>SUM(E75:G75)</f>
        <v>2491019.7999999998</v>
      </c>
      <c r="I75" s="44"/>
    </row>
    <row r="76" spans="2:10" ht="11.25" customHeight="1" x14ac:dyDescent="0.2">
      <c r="B76" s="64" t="s">
        <v>138</v>
      </c>
      <c r="C76" s="59" t="s">
        <v>129</v>
      </c>
      <c r="D76" s="65" t="s">
        <v>139</v>
      </c>
      <c r="E76" s="66">
        <v>95615.13</v>
      </c>
      <c r="F76" s="66">
        <v>225528.6</v>
      </c>
      <c r="G76" s="66">
        <v>55718.06</v>
      </c>
      <c r="H76" s="63">
        <f>SUM(E76:G76)</f>
        <v>376861.79</v>
      </c>
      <c r="I76" s="44"/>
    </row>
    <row r="77" spans="2:10" ht="12.2" hidden="1" customHeight="1" x14ac:dyDescent="0.2">
      <c r="B77" s="58"/>
      <c r="C77" s="59"/>
      <c r="D77" s="60"/>
      <c r="E77" s="62"/>
      <c r="F77" s="62"/>
      <c r="G77" s="62"/>
      <c r="H77" s="63"/>
      <c r="I77" s="44"/>
    </row>
    <row r="78" spans="2:10" ht="35.65" customHeight="1" x14ac:dyDescent="0.2">
      <c r="B78" s="45" t="s">
        <v>140</v>
      </c>
      <c r="C78" s="46" t="s">
        <v>131</v>
      </c>
      <c r="D78" s="47" t="s">
        <v>141</v>
      </c>
      <c r="E78" s="48">
        <f>SUM(E79:E80)</f>
        <v>0</v>
      </c>
      <c r="F78" s="48">
        <f>SUM(F79:F80)</f>
        <v>0</v>
      </c>
      <c r="G78" s="48">
        <f>SUM(G79:G80)</f>
        <v>0</v>
      </c>
      <c r="H78" s="49">
        <f>SUM(H79:H80)</f>
        <v>0</v>
      </c>
      <c r="I78" s="44"/>
    </row>
    <row r="79" spans="2:10" ht="11.25" customHeight="1" x14ac:dyDescent="0.2">
      <c r="B79" s="50"/>
      <c r="C79" s="51"/>
      <c r="D79" s="52"/>
      <c r="E79" s="54"/>
      <c r="F79" s="54"/>
      <c r="G79" s="54"/>
      <c r="H79" s="55">
        <f>SUM(E79:G79)</f>
        <v>0</v>
      </c>
      <c r="I79" s="56"/>
      <c r="J79" s="57"/>
    </row>
    <row r="80" spans="2:10" ht="0.75" customHeight="1" x14ac:dyDescent="0.2">
      <c r="B80" s="58"/>
      <c r="C80" s="68"/>
      <c r="D80" s="69"/>
      <c r="E80" s="70"/>
      <c r="F80" s="70"/>
      <c r="G80" s="70"/>
      <c r="H80" s="71"/>
      <c r="I80" s="44"/>
    </row>
    <row r="81" spans="1:9" ht="12.2" customHeight="1" x14ac:dyDescent="0.2">
      <c r="B81" s="72"/>
      <c r="C81" s="73"/>
      <c r="D81" s="73"/>
      <c r="E81" s="73"/>
      <c r="F81" s="73"/>
      <c r="G81" s="73"/>
      <c r="H81" s="73" t="s">
        <v>142</v>
      </c>
    </row>
    <row r="82" spans="1:9" ht="12.2" customHeight="1" x14ac:dyDescent="0.2">
      <c r="A82" s="82"/>
      <c r="B82" s="83"/>
      <c r="C82" s="21" t="s">
        <v>38</v>
      </c>
      <c r="D82" s="156" t="s">
        <v>39</v>
      </c>
      <c r="E82" s="22" t="s">
        <v>40</v>
      </c>
      <c r="F82" s="22" t="s">
        <v>41</v>
      </c>
      <c r="G82" s="23" t="s">
        <v>42</v>
      </c>
      <c r="H82" s="24"/>
    </row>
    <row r="83" spans="1:9" ht="12.2" customHeight="1" x14ac:dyDescent="0.2">
      <c r="A83" s="82"/>
      <c r="B83" s="26" t="s">
        <v>44</v>
      </c>
      <c r="C83" s="26" t="s">
        <v>45</v>
      </c>
      <c r="D83" s="157"/>
      <c r="E83" s="27" t="s">
        <v>46</v>
      </c>
      <c r="F83" s="27" t="s">
        <v>47</v>
      </c>
      <c r="G83" s="28" t="s">
        <v>48</v>
      </c>
      <c r="H83" s="29" t="s">
        <v>49</v>
      </c>
    </row>
    <row r="84" spans="1:9" ht="12.2" customHeight="1" x14ac:dyDescent="0.2">
      <c r="A84" s="82"/>
      <c r="B84" s="84"/>
      <c r="C84" s="31" t="s">
        <v>51</v>
      </c>
      <c r="D84" s="158"/>
      <c r="E84" s="32" t="s">
        <v>52</v>
      </c>
      <c r="F84" s="32" t="s">
        <v>53</v>
      </c>
      <c r="G84" s="33" t="s">
        <v>54</v>
      </c>
      <c r="H84" s="34"/>
    </row>
    <row r="85" spans="1:9" ht="12.2" customHeight="1" x14ac:dyDescent="0.2">
      <c r="B85" s="35">
        <v>1</v>
      </c>
      <c r="C85" s="36">
        <v>2</v>
      </c>
      <c r="D85" s="36">
        <v>3</v>
      </c>
      <c r="E85" s="36">
        <v>4</v>
      </c>
      <c r="F85" s="36">
        <v>5</v>
      </c>
      <c r="G85" s="37" t="s">
        <v>56</v>
      </c>
      <c r="H85" s="38" t="s">
        <v>57</v>
      </c>
    </row>
    <row r="86" spans="1:9" ht="24.2" customHeight="1" x14ac:dyDescent="0.2">
      <c r="B86" s="75" t="s">
        <v>143</v>
      </c>
      <c r="C86" s="40" t="s">
        <v>135</v>
      </c>
      <c r="D86" s="41" t="s">
        <v>144</v>
      </c>
      <c r="E86" s="76">
        <f>SUM(E87:E90)</f>
        <v>0</v>
      </c>
      <c r="F86" s="76">
        <f>SUM(F87:F90)</f>
        <v>896274</v>
      </c>
      <c r="G86" s="76">
        <f>SUM(G87:G90)</f>
        <v>22198.66</v>
      </c>
      <c r="H86" s="77">
        <f>SUM(H87:H90)</f>
        <v>918472.66</v>
      </c>
      <c r="I86" s="44"/>
    </row>
    <row r="87" spans="1:9" ht="11.25" customHeight="1" x14ac:dyDescent="0.2">
      <c r="B87" s="64" t="s">
        <v>145</v>
      </c>
      <c r="C87" s="59" t="s">
        <v>135</v>
      </c>
      <c r="D87" s="65" t="s">
        <v>146</v>
      </c>
      <c r="E87" s="66"/>
      <c r="F87" s="66">
        <v>896274</v>
      </c>
      <c r="G87" s="66"/>
      <c r="H87" s="63">
        <f>SUM(E87:G87)</f>
        <v>896274</v>
      </c>
      <c r="I87" s="44"/>
    </row>
    <row r="88" spans="1:9" ht="21.4" customHeight="1" x14ac:dyDescent="0.2">
      <c r="B88" s="64" t="s">
        <v>147</v>
      </c>
      <c r="C88" s="59" t="s">
        <v>135</v>
      </c>
      <c r="D88" s="65" t="s">
        <v>148</v>
      </c>
      <c r="E88" s="66"/>
      <c r="F88" s="66"/>
      <c r="G88" s="66">
        <v>94.11</v>
      </c>
      <c r="H88" s="63">
        <f>SUM(E88:G88)</f>
        <v>94.11</v>
      </c>
      <c r="I88" s="44"/>
    </row>
    <row r="89" spans="1:9" ht="11.25" customHeight="1" x14ac:dyDescent="0.2">
      <c r="B89" s="64" t="s">
        <v>149</v>
      </c>
      <c r="C89" s="59" t="s">
        <v>135</v>
      </c>
      <c r="D89" s="65" t="s">
        <v>150</v>
      </c>
      <c r="E89" s="66"/>
      <c r="F89" s="66"/>
      <c r="G89" s="66">
        <v>22104.55</v>
      </c>
      <c r="H89" s="63">
        <f>SUM(E89:G89)</f>
        <v>22104.55</v>
      </c>
      <c r="I89" s="44"/>
    </row>
    <row r="90" spans="1:9" ht="12.2" hidden="1" customHeight="1" x14ac:dyDescent="0.2">
      <c r="B90" s="64"/>
      <c r="C90" s="59"/>
      <c r="D90" s="60"/>
      <c r="E90" s="62"/>
      <c r="F90" s="62"/>
      <c r="G90" s="62"/>
      <c r="H90" s="63"/>
      <c r="I90" s="44"/>
    </row>
    <row r="91" spans="1:9" ht="15" customHeight="1" x14ac:dyDescent="0.2">
      <c r="B91" s="85" t="s">
        <v>151</v>
      </c>
      <c r="C91" s="46" t="s">
        <v>152</v>
      </c>
      <c r="D91" s="47"/>
      <c r="E91" s="48">
        <f>E94+E129</f>
        <v>335804.66999999899</v>
      </c>
      <c r="F91" s="48">
        <f>F94+F129</f>
        <v>-321687.88999999943</v>
      </c>
      <c r="G91" s="48">
        <f>G94+G129</f>
        <v>-61918.969999999972</v>
      </c>
      <c r="H91" s="49">
        <f>H94+H129</f>
        <v>-47802.190000009257</v>
      </c>
      <c r="I91" s="44"/>
    </row>
    <row r="92" spans="1:9" ht="15" customHeight="1" x14ac:dyDescent="0.2">
      <c r="B92" s="45" t="s">
        <v>153</v>
      </c>
      <c r="C92" s="46" t="s">
        <v>154</v>
      </c>
      <c r="D92" s="47"/>
      <c r="E92" s="86">
        <f>E17-E49</f>
        <v>335804.66999999993</v>
      </c>
      <c r="F92" s="86">
        <f>F17-F49</f>
        <v>-321687.88999999315</v>
      </c>
      <c r="G92" s="86">
        <f>G17-G49</f>
        <v>-61918.969999999972</v>
      </c>
      <c r="H92" s="87">
        <f>H17-H49</f>
        <v>-47802.189999997616</v>
      </c>
      <c r="I92" s="44"/>
    </row>
    <row r="93" spans="1:9" ht="15" customHeight="1" x14ac:dyDescent="0.2">
      <c r="B93" s="45" t="s">
        <v>155</v>
      </c>
      <c r="C93" s="46" t="s">
        <v>156</v>
      </c>
      <c r="D93" s="47"/>
      <c r="E93" s="66"/>
      <c r="F93" s="66"/>
      <c r="G93" s="66"/>
      <c r="H93" s="63">
        <f>SUM(E93:G93)</f>
        <v>0</v>
      </c>
      <c r="I93" s="44"/>
    </row>
    <row r="94" spans="1:9" ht="22.5" customHeight="1" x14ac:dyDescent="0.2">
      <c r="B94" s="85" t="s">
        <v>157</v>
      </c>
      <c r="C94" s="46" t="s">
        <v>158</v>
      </c>
      <c r="D94" s="47"/>
      <c r="E94" s="79">
        <f>E95+E98+E101+E104+E111+E114+E117+E128+E125</f>
        <v>0</v>
      </c>
      <c r="F94" s="79">
        <f>F95+F98+F101+F104+F111+F114+F117+F128+F125</f>
        <v>-1321301.8600000001</v>
      </c>
      <c r="G94" s="79">
        <f>G95+G98+G101+G104+G111+G114+G117+G128+G125</f>
        <v>-34787</v>
      </c>
      <c r="H94" s="80">
        <f>H95+H98+H101+H104+H111+H114+H117+H128+H125</f>
        <v>-1356088.8599999999</v>
      </c>
      <c r="I94" s="44"/>
    </row>
    <row r="95" spans="1:9" ht="15" customHeight="1" x14ac:dyDescent="0.2">
      <c r="B95" s="45" t="s">
        <v>159</v>
      </c>
      <c r="C95" s="46" t="s">
        <v>160</v>
      </c>
      <c r="D95" s="47"/>
      <c r="E95" s="48">
        <f>E96-E97</f>
        <v>0</v>
      </c>
      <c r="F95" s="48">
        <f>F96-F97</f>
        <v>-1284320.06</v>
      </c>
      <c r="G95" s="48">
        <f>G96-G97</f>
        <v>0</v>
      </c>
      <c r="H95" s="49">
        <f>H96-H97</f>
        <v>-1284320.06</v>
      </c>
      <c r="I95" s="44"/>
    </row>
    <row r="96" spans="1:9" ht="22.5" customHeight="1" x14ac:dyDescent="0.2">
      <c r="B96" s="88" t="s">
        <v>161</v>
      </c>
      <c r="C96" s="46" t="s">
        <v>162</v>
      </c>
      <c r="D96" s="47" t="s">
        <v>158</v>
      </c>
      <c r="E96" s="66">
        <v>292070</v>
      </c>
      <c r="F96" s="66">
        <v>1213787.42</v>
      </c>
      <c r="G96" s="66"/>
      <c r="H96" s="63">
        <f>SUM(E96:G96)</f>
        <v>1505857.42</v>
      </c>
      <c r="I96" s="44"/>
    </row>
    <row r="97" spans="2:10" ht="11.25" customHeight="1" x14ac:dyDescent="0.2">
      <c r="B97" s="88" t="s">
        <v>163</v>
      </c>
      <c r="C97" s="46" t="s">
        <v>164</v>
      </c>
      <c r="D97" s="47" t="s">
        <v>165</v>
      </c>
      <c r="E97" s="66">
        <v>292070</v>
      </c>
      <c r="F97" s="66">
        <v>2498107.48</v>
      </c>
      <c r="G97" s="66"/>
      <c r="H97" s="63">
        <f>SUM(E97:G97)</f>
        <v>2790177.48</v>
      </c>
      <c r="I97" s="44"/>
    </row>
    <row r="98" spans="2:10" ht="12.75" customHeight="1" x14ac:dyDescent="0.2">
      <c r="B98" s="45" t="s">
        <v>166</v>
      </c>
      <c r="C98" s="46" t="s">
        <v>167</v>
      </c>
      <c r="D98" s="47"/>
      <c r="E98" s="48">
        <f>E99-E100</f>
        <v>0</v>
      </c>
      <c r="F98" s="48">
        <f>F99-F100</f>
        <v>0</v>
      </c>
      <c r="G98" s="48">
        <f>G99-G100</f>
        <v>0</v>
      </c>
      <c r="H98" s="49">
        <f>H99-H100</f>
        <v>0</v>
      </c>
      <c r="I98" s="44"/>
    </row>
    <row r="99" spans="2:10" ht="22.5" customHeight="1" x14ac:dyDescent="0.2">
      <c r="B99" s="88" t="s">
        <v>168</v>
      </c>
      <c r="C99" s="46" t="s">
        <v>169</v>
      </c>
      <c r="D99" s="47" t="s">
        <v>160</v>
      </c>
      <c r="E99" s="66"/>
      <c r="F99" s="66"/>
      <c r="G99" s="66"/>
      <c r="H99" s="63">
        <f>SUM(E99:G99)</f>
        <v>0</v>
      </c>
      <c r="I99" s="44"/>
    </row>
    <row r="100" spans="2:10" ht="11.25" customHeight="1" x14ac:dyDescent="0.2">
      <c r="B100" s="88" t="s">
        <v>170</v>
      </c>
      <c r="C100" s="46" t="s">
        <v>171</v>
      </c>
      <c r="D100" s="47" t="s">
        <v>172</v>
      </c>
      <c r="E100" s="66"/>
      <c r="F100" s="66"/>
      <c r="G100" s="66"/>
      <c r="H100" s="63">
        <f>SUM(E100:G100)</f>
        <v>0</v>
      </c>
      <c r="I100" s="44"/>
    </row>
    <row r="101" spans="2:10" ht="12.75" customHeight="1" x14ac:dyDescent="0.2">
      <c r="B101" s="45" t="s">
        <v>173</v>
      </c>
      <c r="C101" s="46" t="s">
        <v>174</v>
      </c>
      <c r="D101" s="47"/>
      <c r="E101" s="48">
        <f>E102-E103</f>
        <v>0</v>
      </c>
      <c r="F101" s="48">
        <f>F102-F103</f>
        <v>0</v>
      </c>
      <c r="G101" s="48">
        <f>G102-G103</f>
        <v>0</v>
      </c>
      <c r="H101" s="49">
        <f>H102-H103</f>
        <v>0</v>
      </c>
      <c r="I101" s="44"/>
    </row>
    <row r="102" spans="2:10" ht="22.5" customHeight="1" x14ac:dyDescent="0.2">
      <c r="B102" s="88" t="s">
        <v>175</v>
      </c>
      <c r="C102" s="46" t="s">
        <v>176</v>
      </c>
      <c r="D102" s="47" t="s">
        <v>167</v>
      </c>
      <c r="E102" s="66"/>
      <c r="F102" s="66"/>
      <c r="G102" s="66"/>
      <c r="H102" s="63">
        <f>SUM(E102:G102)</f>
        <v>0</v>
      </c>
      <c r="I102" s="44"/>
    </row>
    <row r="103" spans="2:10" ht="11.25" customHeight="1" x14ac:dyDescent="0.2">
      <c r="B103" s="88" t="s">
        <v>177</v>
      </c>
      <c r="C103" s="46" t="s">
        <v>178</v>
      </c>
      <c r="D103" s="47" t="s">
        <v>179</v>
      </c>
      <c r="E103" s="66"/>
      <c r="F103" s="66"/>
      <c r="G103" s="66"/>
      <c r="H103" s="63">
        <f>SUM(E103:G103)</f>
        <v>0</v>
      </c>
      <c r="I103" s="44"/>
    </row>
    <row r="104" spans="2:10" ht="12.75" customHeight="1" x14ac:dyDescent="0.2">
      <c r="B104" s="45" t="s">
        <v>180</v>
      </c>
      <c r="C104" s="46" t="s">
        <v>181</v>
      </c>
      <c r="D104" s="47"/>
      <c r="E104" s="48">
        <f>E105-E108</f>
        <v>0</v>
      </c>
      <c r="F104" s="48">
        <f>F105-F108</f>
        <v>-36981.799999999988</v>
      </c>
      <c r="G104" s="48">
        <f>G105-G108</f>
        <v>-34787</v>
      </c>
      <c r="H104" s="49">
        <f>H105-H108</f>
        <v>-71768.799999999814</v>
      </c>
      <c r="I104" s="44"/>
    </row>
    <row r="105" spans="2:10" ht="33.75" customHeight="1" x14ac:dyDescent="0.2">
      <c r="B105" s="88" t="s">
        <v>182</v>
      </c>
      <c r="C105" s="46" t="s">
        <v>183</v>
      </c>
      <c r="D105" s="47" t="s">
        <v>184</v>
      </c>
      <c r="E105" s="66">
        <v>337489.13</v>
      </c>
      <c r="F105" s="66">
        <v>334877.99</v>
      </c>
      <c r="G105" s="66">
        <v>77185.19</v>
      </c>
      <c r="H105" s="63">
        <f>SUM(E105:G105)</f>
        <v>749552.31</v>
      </c>
      <c r="I105" s="44"/>
    </row>
    <row r="106" spans="2:10" ht="11.25" customHeight="1" x14ac:dyDescent="0.2">
      <c r="B106" s="50"/>
      <c r="C106" s="51"/>
      <c r="D106" s="52"/>
      <c r="E106" s="54"/>
      <c r="F106" s="54"/>
      <c r="G106" s="54"/>
      <c r="H106" s="55">
        <f>SUM(E106:G106)</f>
        <v>0</v>
      </c>
      <c r="I106" s="56"/>
      <c r="J106" s="57"/>
    </row>
    <row r="107" spans="2:10" ht="11.25" hidden="1" customHeight="1" x14ac:dyDescent="0.2">
      <c r="B107" s="64"/>
      <c r="C107" s="59"/>
      <c r="D107" s="60"/>
      <c r="E107" s="62"/>
      <c r="F107" s="62"/>
      <c r="G107" s="62"/>
      <c r="H107" s="63"/>
      <c r="I107" s="44"/>
    </row>
    <row r="108" spans="2:10" ht="22.5" customHeight="1" x14ac:dyDescent="0.2">
      <c r="B108" s="88" t="s">
        <v>185</v>
      </c>
      <c r="C108" s="46" t="s">
        <v>186</v>
      </c>
      <c r="D108" s="47" t="s">
        <v>187</v>
      </c>
      <c r="E108" s="66">
        <v>337489.13</v>
      </c>
      <c r="F108" s="66">
        <v>371859.79</v>
      </c>
      <c r="G108" s="66">
        <v>111972.19</v>
      </c>
      <c r="H108" s="63">
        <f>SUM(E108:G108)</f>
        <v>821321.10999999987</v>
      </c>
      <c r="I108" s="44"/>
    </row>
    <row r="109" spans="2:10" ht="11.25" customHeight="1" x14ac:dyDescent="0.2">
      <c r="B109" s="50"/>
      <c r="C109" s="51"/>
      <c r="D109" s="52"/>
      <c r="E109" s="54"/>
      <c r="F109" s="54"/>
      <c r="G109" s="54"/>
      <c r="H109" s="55">
        <f>SUM(E109:G109)</f>
        <v>0</v>
      </c>
      <c r="I109" s="56"/>
      <c r="J109" s="57"/>
    </row>
    <row r="110" spans="2:10" ht="11.25" hidden="1" customHeight="1" x14ac:dyDescent="0.2">
      <c r="B110" s="64"/>
      <c r="C110" s="59"/>
      <c r="D110" s="60"/>
      <c r="E110" s="62"/>
      <c r="F110" s="62"/>
      <c r="G110" s="62"/>
      <c r="H110" s="63"/>
      <c r="I110" s="44"/>
    </row>
    <row r="111" spans="2:10" ht="12.75" customHeight="1" x14ac:dyDescent="0.2">
      <c r="B111" s="45" t="s">
        <v>188</v>
      </c>
      <c r="C111" s="46" t="s">
        <v>189</v>
      </c>
      <c r="D111" s="47"/>
      <c r="E111" s="48">
        <f>E112-E113</f>
        <v>0</v>
      </c>
      <c r="F111" s="48">
        <f>F112-F113</f>
        <v>0</v>
      </c>
      <c r="G111" s="48">
        <f>G112-G113</f>
        <v>0</v>
      </c>
      <c r="H111" s="49">
        <f>H112-H113</f>
        <v>0</v>
      </c>
      <c r="I111" s="44"/>
    </row>
    <row r="112" spans="2:10" ht="22.5" customHeight="1" x14ac:dyDescent="0.2">
      <c r="B112" s="88" t="s">
        <v>190</v>
      </c>
      <c r="C112" s="46" t="s">
        <v>191</v>
      </c>
      <c r="D112" s="47" t="s">
        <v>192</v>
      </c>
      <c r="E112" s="66"/>
      <c r="F112" s="66"/>
      <c r="G112" s="66"/>
      <c r="H112" s="63">
        <f>SUM(E112:G112)</f>
        <v>0</v>
      </c>
      <c r="I112" s="44"/>
    </row>
    <row r="113" spans="1:9" ht="11.25" customHeight="1" x14ac:dyDescent="0.2">
      <c r="B113" s="88" t="s">
        <v>193</v>
      </c>
      <c r="C113" s="46" t="s">
        <v>194</v>
      </c>
      <c r="D113" s="47" t="s">
        <v>195</v>
      </c>
      <c r="E113" s="66"/>
      <c r="F113" s="66"/>
      <c r="G113" s="66"/>
      <c r="H113" s="63">
        <f>SUM(E113:G113)</f>
        <v>0</v>
      </c>
      <c r="I113" s="44"/>
    </row>
    <row r="114" spans="1:9" ht="12.75" customHeight="1" x14ac:dyDescent="0.2">
      <c r="B114" s="45" t="s">
        <v>196</v>
      </c>
      <c r="C114" s="46" t="s">
        <v>197</v>
      </c>
      <c r="D114" s="47"/>
      <c r="E114" s="89">
        <f>E115-E116</f>
        <v>0</v>
      </c>
      <c r="F114" s="89">
        <f>F115-F116</f>
        <v>0</v>
      </c>
      <c r="G114" s="89">
        <f>G115-G116</f>
        <v>0</v>
      </c>
      <c r="H114" s="49">
        <f>H115-H116</f>
        <v>0</v>
      </c>
      <c r="I114" s="44"/>
    </row>
    <row r="115" spans="1:9" ht="22.5" customHeight="1" x14ac:dyDescent="0.2">
      <c r="B115" s="88" t="s">
        <v>198</v>
      </c>
      <c r="C115" s="46" t="s">
        <v>199</v>
      </c>
      <c r="D115" s="47" t="s">
        <v>181</v>
      </c>
      <c r="E115" s="66"/>
      <c r="F115" s="66"/>
      <c r="G115" s="66"/>
      <c r="H115" s="63">
        <f>SUM(E115:G115)</f>
        <v>0</v>
      </c>
      <c r="I115" s="44"/>
    </row>
    <row r="116" spans="1:9" ht="11.25" customHeight="1" x14ac:dyDescent="0.2">
      <c r="B116" s="88" t="s">
        <v>200</v>
      </c>
      <c r="C116" s="46" t="s">
        <v>201</v>
      </c>
      <c r="D116" s="47" t="s">
        <v>202</v>
      </c>
      <c r="E116" s="66"/>
      <c r="F116" s="66"/>
      <c r="G116" s="66"/>
      <c r="H116" s="63">
        <f>SUM(E116:G116)</f>
        <v>0</v>
      </c>
      <c r="I116" s="44"/>
    </row>
    <row r="117" spans="1:9" ht="24.75" customHeight="1" x14ac:dyDescent="0.2">
      <c r="B117" s="45" t="s">
        <v>203</v>
      </c>
      <c r="C117" s="90" t="s">
        <v>204</v>
      </c>
      <c r="D117" s="91"/>
      <c r="E117" s="92">
        <f>E123-E124</f>
        <v>0</v>
      </c>
      <c r="F117" s="92">
        <f>F123-F124</f>
        <v>0</v>
      </c>
      <c r="G117" s="92">
        <f>G123-G124</f>
        <v>0</v>
      </c>
      <c r="H117" s="93">
        <f>H123-H124</f>
        <v>0</v>
      </c>
      <c r="I117" s="44"/>
    </row>
    <row r="118" spans="1:9" ht="11.25" customHeight="1" x14ac:dyDescent="0.2">
      <c r="B118" s="72"/>
      <c r="C118" s="73"/>
      <c r="D118" s="73"/>
      <c r="E118" s="73"/>
      <c r="F118" s="73"/>
      <c r="G118" s="73"/>
      <c r="H118" s="94" t="s">
        <v>205</v>
      </c>
    </row>
    <row r="119" spans="1:9" ht="12" customHeight="1" x14ac:dyDescent="0.2">
      <c r="A119" s="82"/>
      <c r="B119" s="83"/>
      <c r="C119" s="21" t="s">
        <v>38</v>
      </c>
      <c r="D119" s="156" t="s">
        <v>39</v>
      </c>
      <c r="E119" s="22" t="s">
        <v>40</v>
      </c>
      <c r="F119" s="22" t="s">
        <v>41</v>
      </c>
      <c r="G119" s="23" t="s">
        <v>42</v>
      </c>
      <c r="H119" s="24"/>
    </row>
    <row r="120" spans="1:9" ht="12" customHeight="1" x14ac:dyDescent="0.2">
      <c r="A120" s="82"/>
      <c r="B120" s="26" t="s">
        <v>44</v>
      </c>
      <c r="C120" s="26" t="s">
        <v>45</v>
      </c>
      <c r="D120" s="157"/>
      <c r="E120" s="27" t="s">
        <v>46</v>
      </c>
      <c r="F120" s="27" t="s">
        <v>47</v>
      </c>
      <c r="G120" s="28" t="s">
        <v>48</v>
      </c>
      <c r="H120" s="29" t="s">
        <v>49</v>
      </c>
    </row>
    <row r="121" spans="1:9" ht="12" customHeight="1" x14ac:dyDescent="0.2">
      <c r="A121" s="82"/>
      <c r="B121" s="84"/>
      <c r="C121" s="31" t="s">
        <v>51</v>
      </c>
      <c r="D121" s="158"/>
      <c r="E121" s="32" t="s">
        <v>52</v>
      </c>
      <c r="F121" s="32" t="s">
        <v>53</v>
      </c>
      <c r="G121" s="33" t="s">
        <v>54</v>
      </c>
      <c r="H121" s="34"/>
    </row>
    <row r="122" spans="1:9" ht="12" customHeight="1" x14ac:dyDescent="0.2">
      <c r="B122" s="35">
        <v>1</v>
      </c>
      <c r="C122" s="36">
        <v>2</v>
      </c>
      <c r="D122" s="36">
        <v>3</v>
      </c>
      <c r="E122" s="36">
        <v>4</v>
      </c>
      <c r="F122" s="36">
        <v>5</v>
      </c>
      <c r="G122" s="37" t="s">
        <v>56</v>
      </c>
      <c r="H122" s="38" t="s">
        <v>57</v>
      </c>
    </row>
    <row r="123" spans="1:9" ht="22.5" customHeight="1" x14ac:dyDescent="0.2">
      <c r="B123" s="95" t="s">
        <v>206</v>
      </c>
      <c r="C123" s="40" t="s">
        <v>207</v>
      </c>
      <c r="D123" s="41" t="s">
        <v>208</v>
      </c>
      <c r="E123" s="96"/>
      <c r="F123" s="96"/>
      <c r="G123" s="96">
        <v>80530.759999999995</v>
      </c>
      <c r="H123" s="97">
        <f>SUM(E123:G123)</f>
        <v>80530.759999999995</v>
      </c>
      <c r="I123" s="44"/>
    </row>
    <row r="124" spans="1:9" ht="11.25" customHeight="1" x14ac:dyDescent="0.2">
      <c r="B124" s="88" t="s">
        <v>209</v>
      </c>
      <c r="C124" s="46" t="s">
        <v>210</v>
      </c>
      <c r="D124" s="47" t="s">
        <v>211</v>
      </c>
      <c r="E124" s="66"/>
      <c r="F124" s="66"/>
      <c r="G124" s="66">
        <v>80530.759999999995</v>
      </c>
      <c r="H124" s="63">
        <f>SUM(E124:G124)</f>
        <v>80530.759999999995</v>
      </c>
      <c r="I124" s="44"/>
    </row>
    <row r="125" spans="1:9" ht="12.75" customHeight="1" x14ac:dyDescent="0.2">
      <c r="B125" s="45" t="s">
        <v>212</v>
      </c>
      <c r="C125" s="46" t="s">
        <v>213</v>
      </c>
      <c r="D125" s="47"/>
      <c r="E125" s="89">
        <f>E126-E127</f>
        <v>0</v>
      </c>
      <c r="F125" s="89">
        <f>F126-F127</f>
        <v>0</v>
      </c>
      <c r="G125" s="89">
        <f>G126-G127</f>
        <v>0</v>
      </c>
      <c r="H125" s="49">
        <f>H126-H127</f>
        <v>0</v>
      </c>
      <c r="I125" s="44"/>
    </row>
    <row r="126" spans="1:9" ht="22.5" customHeight="1" x14ac:dyDescent="0.2">
      <c r="B126" s="88" t="s">
        <v>206</v>
      </c>
      <c r="C126" s="46" t="s">
        <v>214</v>
      </c>
      <c r="D126" s="47" t="s">
        <v>211</v>
      </c>
      <c r="E126" s="66"/>
      <c r="F126" s="66"/>
      <c r="G126" s="66"/>
      <c r="H126" s="63">
        <f>SUM(E126:G126)</f>
        <v>0</v>
      </c>
      <c r="I126" s="44"/>
    </row>
    <row r="127" spans="1:9" ht="11.25" customHeight="1" x14ac:dyDescent="0.2">
      <c r="B127" s="88" t="s">
        <v>209</v>
      </c>
      <c r="C127" s="46" t="s">
        <v>215</v>
      </c>
      <c r="D127" s="47" t="s">
        <v>211</v>
      </c>
      <c r="E127" s="66"/>
      <c r="F127" s="66"/>
      <c r="G127" s="66"/>
      <c r="H127" s="63">
        <f>SUM(E127:G127)</f>
        <v>0</v>
      </c>
      <c r="I127" s="44"/>
    </row>
    <row r="128" spans="1:9" ht="12.75" customHeight="1" x14ac:dyDescent="0.2">
      <c r="B128" s="45" t="s">
        <v>216</v>
      </c>
      <c r="C128" s="46" t="s">
        <v>217</v>
      </c>
      <c r="D128" s="47" t="s">
        <v>211</v>
      </c>
      <c r="E128" s="66"/>
      <c r="F128" s="66"/>
      <c r="G128" s="66"/>
      <c r="H128" s="63">
        <f>SUM(E128:G128)</f>
        <v>0</v>
      </c>
      <c r="I128" s="44"/>
    </row>
    <row r="129" spans="2:9" ht="35.65" customHeight="1" x14ac:dyDescent="0.2">
      <c r="B129" s="98" t="s">
        <v>218</v>
      </c>
      <c r="C129" s="46" t="s">
        <v>219</v>
      </c>
      <c r="D129" s="47"/>
      <c r="E129" s="86">
        <f>E130-E154</f>
        <v>335804.66999999899</v>
      </c>
      <c r="F129" s="86">
        <f>F130-F154</f>
        <v>999613.97000000067</v>
      </c>
      <c r="G129" s="86">
        <f>G130-G154</f>
        <v>-27131.969999999972</v>
      </c>
      <c r="H129" s="87">
        <f>H130-H154</f>
        <v>1308286.6699999906</v>
      </c>
      <c r="I129" s="44"/>
    </row>
    <row r="130" spans="2:9" ht="22.5" customHeight="1" x14ac:dyDescent="0.2">
      <c r="B130" s="99" t="s">
        <v>220</v>
      </c>
      <c r="C130" s="46" t="s">
        <v>221</v>
      </c>
      <c r="D130" s="47"/>
      <c r="E130" s="79">
        <f>E131+E134+E137+E140+E143+E146</f>
        <v>-1668697.9700000007</v>
      </c>
      <c r="F130" s="79">
        <f>F131+F134+F137+F140+F143+F146</f>
        <v>14275820.969999999</v>
      </c>
      <c r="G130" s="79">
        <f>G131+G134+G137+G140+G143+G146</f>
        <v>-26848.969999999972</v>
      </c>
      <c r="H130" s="80">
        <f>H131+H134+H137+H140+H143+H146</f>
        <v>12580274.030000001</v>
      </c>
      <c r="I130" s="44"/>
    </row>
    <row r="131" spans="2:9" ht="12.75" customHeight="1" x14ac:dyDescent="0.2">
      <c r="B131" s="45" t="s">
        <v>222</v>
      </c>
      <c r="C131" s="46" t="s">
        <v>223</v>
      </c>
      <c r="D131" s="47"/>
      <c r="E131" s="48">
        <f>E132-E133</f>
        <v>61722.799999998882</v>
      </c>
      <c r="F131" s="48">
        <f>F132-F133</f>
        <v>-215788.76000000536</v>
      </c>
      <c r="G131" s="48">
        <f>G132-G133</f>
        <v>-124686.40999999992</v>
      </c>
      <c r="H131" s="49">
        <f>H132-H133</f>
        <v>-278752.37000000477</v>
      </c>
      <c r="I131" s="44"/>
    </row>
    <row r="132" spans="2:9" ht="22.5" customHeight="1" x14ac:dyDescent="0.2">
      <c r="B132" s="88" t="s">
        <v>224</v>
      </c>
      <c r="C132" s="46" t="s">
        <v>225</v>
      </c>
      <c r="D132" s="47" t="s">
        <v>226</v>
      </c>
      <c r="E132" s="66">
        <v>12561692.699999999</v>
      </c>
      <c r="F132" s="66">
        <v>51442190.979999997</v>
      </c>
      <c r="G132" s="66">
        <v>1656061</v>
      </c>
      <c r="H132" s="63">
        <f>SUM(E132:G132)</f>
        <v>65659944.679999992</v>
      </c>
      <c r="I132" s="44"/>
    </row>
    <row r="133" spans="2:9" ht="11.25" customHeight="1" x14ac:dyDescent="0.2">
      <c r="B133" s="88" t="s">
        <v>227</v>
      </c>
      <c r="C133" s="46" t="s">
        <v>228</v>
      </c>
      <c r="D133" s="47" t="s">
        <v>229</v>
      </c>
      <c r="E133" s="66">
        <v>12499969.9</v>
      </c>
      <c r="F133" s="66">
        <v>51657979.740000002</v>
      </c>
      <c r="G133" s="66">
        <v>1780747.41</v>
      </c>
      <c r="H133" s="63">
        <f>SUM(E133:G133)</f>
        <v>65938697.049999997</v>
      </c>
      <c r="I133" s="44"/>
    </row>
    <row r="134" spans="2:9" ht="12.75" customHeight="1" x14ac:dyDescent="0.2">
      <c r="B134" s="45" t="s">
        <v>230</v>
      </c>
      <c r="C134" s="46" t="s">
        <v>187</v>
      </c>
      <c r="D134" s="47"/>
      <c r="E134" s="48">
        <f>E135-E136</f>
        <v>0</v>
      </c>
      <c r="F134" s="48">
        <f>F135-F136</f>
        <v>0</v>
      </c>
      <c r="G134" s="48">
        <f>G135-G136</f>
        <v>0</v>
      </c>
      <c r="H134" s="49">
        <f>H135-H136</f>
        <v>0</v>
      </c>
      <c r="I134" s="44"/>
    </row>
    <row r="135" spans="2:9" ht="33.75" customHeight="1" x14ac:dyDescent="0.2">
      <c r="B135" s="88" t="s">
        <v>231</v>
      </c>
      <c r="C135" s="46" t="s">
        <v>232</v>
      </c>
      <c r="D135" s="47" t="s">
        <v>233</v>
      </c>
      <c r="E135" s="66"/>
      <c r="F135" s="66"/>
      <c r="G135" s="66"/>
      <c r="H135" s="63">
        <f>SUM(E135:G135)</f>
        <v>0</v>
      </c>
      <c r="I135" s="44"/>
    </row>
    <row r="136" spans="2:9" ht="22.5" customHeight="1" x14ac:dyDescent="0.2">
      <c r="B136" s="88" t="s">
        <v>234</v>
      </c>
      <c r="C136" s="46" t="s">
        <v>235</v>
      </c>
      <c r="D136" s="47" t="s">
        <v>236</v>
      </c>
      <c r="E136" s="66"/>
      <c r="F136" s="66"/>
      <c r="G136" s="66"/>
      <c r="H136" s="63">
        <f>SUM(E136:G136)</f>
        <v>0</v>
      </c>
      <c r="I136" s="44"/>
    </row>
    <row r="137" spans="2:9" ht="12.75" customHeight="1" x14ac:dyDescent="0.2">
      <c r="B137" s="45" t="s">
        <v>237</v>
      </c>
      <c r="C137" s="46" t="s">
        <v>238</v>
      </c>
      <c r="D137" s="47"/>
      <c r="E137" s="48">
        <f>E138-E139</f>
        <v>0</v>
      </c>
      <c r="F137" s="48">
        <f>F138-F139</f>
        <v>0</v>
      </c>
      <c r="G137" s="48">
        <f>G138-G139</f>
        <v>0</v>
      </c>
      <c r="H137" s="49">
        <f>H138-H139</f>
        <v>0</v>
      </c>
      <c r="I137" s="44"/>
    </row>
    <row r="138" spans="2:9" ht="22.5" customHeight="1" x14ac:dyDescent="0.2">
      <c r="B138" s="88" t="s">
        <v>239</v>
      </c>
      <c r="C138" s="46" t="s">
        <v>240</v>
      </c>
      <c r="D138" s="47" t="s">
        <v>241</v>
      </c>
      <c r="E138" s="66"/>
      <c r="F138" s="66"/>
      <c r="G138" s="66"/>
      <c r="H138" s="63">
        <f>SUM(E138:G138)</f>
        <v>0</v>
      </c>
      <c r="I138" s="44"/>
    </row>
    <row r="139" spans="2:9" ht="11.25" customHeight="1" x14ac:dyDescent="0.2">
      <c r="B139" s="88" t="s">
        <v>242</v>
      </c>
      <c r="C139" s="46" t="s">
        <v>243</v>
      </c>
      <c r="D139" s="47" t="s">
        <v>244</v>
      </c>
      <c r="E139" s="66"/>
      <c r="F139" s="66"/>
      <c r="G139" s="66"/>
      <c r="H139" s="63">
        <f>SUM(E139:G139)</f>
        <v>0</v>
      </c>
      <c r="I139" s="44"/>
    </row>
    <row r="140" spans="2:9" ht="12.75" customHeight="1" x14ac:dyDescent="0.2">
      <c r="B140" s="45" t="s">
        <v>245</v>
      </c>
      <c r="C140" s="46" t="s">
        <v>246</v>
      </c>
      <c r="D140" s="47"/>
      <c r="E140" s="48">
        <f>E141-E142</f>
        <v>0</v>
      </c>
      <c r="F140" s="48">
        <f>F141-F142</f>
        <v>0</v>
      </c>
      <c r="G140" s="48">
        <f>G141-G142</f>
        <v>0</v>
      </c>
      <c r="H140" s="49">
        <f>H141-H142</f>
        <v>0</v>
      </c>
      <c r="I140" s="44"/>
    </row>
    <row r="141" spans="2:9" ht="22.5" customHeight="1" x14ac:dyDescent="0.2">
      <c r="B141" s="88" t="s">
        <v>247</v>
      </c>
      <c r="C141" s="46" t="s">
        <v>248</v>
      </c>
      <c r="D141" s="47" t="s">
        <v>249</v>
      </c>
      <c r="E141" s="66"/>
      <c r="F141" s="66"/>
      <c r="G141" s="66"/>
      <c r="H141" s="63">
        <f>SUM(E141:G141)</f>
        <v>0</v>
      </c>
      <c r="I141" s="44"/>
    </row>
    <row r="142" spans="2:9" ht="11.25" customHeight="1" x14ac:dyDescent="0.2">
      <c r="B142" s="88" t="s">
        <v>250</v>
      </c>
      <c r="C142" s="46" t="s">
        <v>251</v>
      </c>
      <c r="D142" s="47" t="s">
        <v>252</v>
      </c>
      <c r="E142" s="66"/>
      <c r="F142" s="66"/>
      <c r="G142" s="66"/>
      <c r="H142" s="63">
        <f>SUM(E142:G142)</f>
        <v>0</v>
      </c>
      <c r="I142" s="44"/>
    </row>
    <row r="143" spans="2:9" ht="12.75" customHeight="1" x14ac:dyDescent="0.2">
      <c r="B143" s="45" t="s">
        <v>253</v>
      </c>
      <c r="C143" s="46" t="s">
        <v>254</v>
      </c>
      <c r="D143" s="47"/>
      <c r="E143" s="48">
        <f>E144-E145</f>
        <v>0</v>
      </c>
      <c r="F143" s="48">
        <f>F144-F145</f>
        <v>0</v>
      </c>
      <c r="G143" s="48">
        <f>G144-G145</f>
        <v>0</v>
      </c>
      <c r="H143" s="49">
        <f>H144-H145</f>
        <v>0</v>
      </c>
      <c r="I143" s="44"/>
    </row>
    <row r="144" spans="2:9" ht="22.5" customHeight="1" x14ac:dyDescent="0.2">
      <c r="B144" s="88" t="s">
        <v>255</v>
      </c>
      <c r="C144" s="46" t="s">
        <v>256</v>
      </c>
      <c r="D144" s="47" t="s">
        <v>257</v>
      </c>
      <c r="E144" s="66"/>
      <c r="F144" s="66"/>
      <c r="G144" s="66"/>
      <c r="H144" s="63">
        <f>SUM(E144:G144)</f>
        <v>0</v>
      </c>
      <c r="I144" s="44"/>
    </row>
    <row r="145" spans="2:11" ht="11.25" customHeight="1" x14ac:dyDescent="0.2">
      <c r="B145" s="88" t="s">
        <v>258</v>
      </c>
      <c r="C145" s="46" t="s">
        <v>259</v>
      </c>
      <c r="D145" s="47" t="s">
        <v>260</v>
      </c>
      <c r="E145" s="66"/>
      <c r="F145" s="66"/>
      <c r="G145" s="66"/>
      <c r="H145" s="63">
        <f>SUM(E145:G145)</f>
        <v>0</v>
      </c>
      <c r="I145" s="44"/>
    </row>
    <row r="146" spans="2:11" ht="12.75" customHeight="1" x14ac:dyDescent="0.2">
      <c r="B146" s="45" t="s">
        <v>261</v>
      </c>
      <c r="C146" s="46" t="s">
        <v>262</v>
      </c>
      <c r="D146" s="47"/>
      <c r="E146" s="48">
        <f>E147-E148</f>
        <v>-1730420.7699999996</v>
      </c>
      <c r="F146" s="48">
        <f>F147-F148</f>
        <v>14491609.730000004</v>
      </c>
      <c r="G146" s="48">
        <f>G147-G148</f>
        <v>97837.439999999944</v>
      </c>
      <c r="H146" s="49">
        <f>H147-H148</f>
        <v>12859026.400000006</v>
      </c>
      <c r="I146" s="44"/>
    </row>
    <row r="147" spans="2:11" ht="22.5" customHeight="1" x14ac:dyDescent="0.2">
      <c r="B147" s="88" t="s">
        <v>263</v>
      </c>
      <c r="C147" s="46" t="s">
        <v>264</v>
      </c>
      <c r="D147" s="47" t="s">
        <v>265</v>
      </c>
      <c r="E147" s="66">
        <v>11530620.41</v>
      </c>
      <c r="F147" s="66">
        <v>81398715.280000001</v>
      </c>
      <c r="G147" s="66">
        <v>1753898.44</v>
      </c>
      <c r="H147" s="63">
        <f>SUM(E147:G147)</f>
        <v>94683234.129999995</v>
      </c>
      <c r="I147" s="44"/>
    </row>
    <row r="148" spans="2:11" ht="12" customHeight="1" x14ac:dyDescent="0.2">
      <c r="B148" s="88" t="s">
        <v>266</v>
      </c>
      <c r="C148" s="90" t="s">
        <v>267</v>
      </c>
      <c r="D148" s="100" t="s">
        <v>268</v>
      </c>
      <c r="E148" s="101">
        <v>13261041.18</v>
      </c>
      <c r="F148" s="101">
        <v>66907105.549999997</v>
      </c>
      <c r="G148" s="101">
        <v>1656061</v>
      </c>
      <c r="H148" s="71">
        <f>SUM(E148:G148)</f>
        <v>81824207.729999989</v>
      </c>
      <c r="I148" s="44"/>
    </row>
    <row r="149" spans="2:11" ht="11.25" customHeight="1" x14ac:dyDescent="0.2">
      <c r="B149" s="72"/>
      <c r="C149" s="73"/>
      <c r="D149" s="73"/>
      <c r="E149" s="73"/>
      <c r="F149" s="73"/>
      <c r="G149" s="73"/>
      <c r="H149" s="73" t="s">
        <v>269</v>
      </c>
    </row>
    <row r="150" spans="2:11" ht="9.9499999999999993" customHeight="1" x14ac:dyDescent="0.2">
      <c r="B150" s="20"/>
      <c r="C150" s="21" t="s">
        <v>38</v>
      </c>
      <c r="D150" s="156" t="s">
        <v>39</v>
      </c>
      <c r="E150" s="22" t="s">
        <v>40</v>
      </c>
      <c r="F150" s="22" t="s">
        <v>41</v>
      </c>
      <c r="G150" s="23" t="s">
        <v>42</v>
      </c>
      <c r="H150" s="24"/>
    </row>
    <row r="151" spans="2:11" ht="12.2" customHeight="1" x14ac:dyDescent="0.2">
      <c r="B151" s="25" t="s">
        <v>44</v>
      </c>
      <c r="C151" s="26" t="s">
        <v>45</v>
      </c>
      <c r="D151" s="157"/>
      <c r="E151" s="27" t="s">
        <v>46</v>
      </c>
      <c r="F151" s="27" t="s">
        <v>47</v>
      </c>
      <c r="G151" s="28" t="s">
        <v>48</v>
      </c>
      <c r="H151" s="29" t="s">
        <v>49</v>
      </c>
    </row>
    <row r="152" spans="2:11" ht="11.25" customHeight="1" x14ac:dyDescent="0.2">
      <c r="B152" s="30"/>
      <c r="C152" s="31" t="s">
        <v>51</v>
      </c>
      <c r="D152" s="158"/>
      <c r="E152" s="32" t="s">
        <v>52</v>
      </c>
      <c r="F152" s="32" t="s">
        <v>53</v>
      </c>
      <c r="G152" s="33" t="s">
        <v>54</v>
      </c>
      <c r="H152" s="34"/>
    </row>
    <row r="153" spans="2:11" ht="12" customHeight="1" x14ac:dyDescent="0.2">
      <c r="B153" s="35">
        <v>1</v>
      </c>
      <c r="C153" s="36">
        <v>2</v>
      </c>
      <c r="D153" s="36">
        <v>3</v>
      </c>
      <c r="E153" s="36">
        <v>4</v>
      </c>
      <c r="F153" s="36">
        <v>5</v>
      </c>
      <c r="G153" s="37" t="s">
        <v>56</v>
      </c>
      <c r="H153" s="38" t="s">
        <v>57</v>
      </c>
    </row>
    <row r="154" spans="2:11" ht="11.25" customHeight="1" x14ac:dyDescent="0.2">
      <c r="B154" s="102" t="s">
        <v>270</v>
      </c>
      <c r="C154" s="40" t="s">
        <v>226</v>
      </c>
      <c r="D154" s="41"/>
      <c r="E154" s="42">
        <f>E155+E158+E161+E164+E165</f>
        <v>-2004502.6399999997</v>
      </c>
      <c r="F154" s="42">
        <f>F155+F158+F161+F164+F165</f>
        <v>13276206.999999998</v>
      </c>
      <c r="G154" s="42">
        <f>G155+G158+G161+G164+G165</f>
        <v>283</v>
      </c>
      <c r="H154" s="43">
        <f>H155+H158+H161+H164+H165</f>
        <v>11271987.360000011</v>
      </c>
      <c r="I154" s="44"/>
    </row>
    <row r="155" spans="2:11" ht="24.2" customHeight="1" x14ac:dyDescent="0.2">
      <c r="B155" s="45" t="s">
        <v>271</v>
      </c>
      <c r="C155" s="46" t="s">
        <v>233</v>
      </c>
      <c r="D155" s="47"/>
      <c r="E155" s="48">
        <f>E156-E157</f>
        <v>0</v>
      </c>
      <c r="F155" s="48">
        <f>F156-F157</f>
        <v>0</v>
      </c>
      <c r="G155" s="48">
        <f>G156-G157</f>
        <v>0</v>
      </c>
      <c r="H155" s="49">
        <f>H156-H157</f>
        <v>0</v>
      </c>
      <c r="I155" s="44"/>
    </row>
    <row r="156" spans="2:11" ht="33.75" customHeight="1" x14ac:dyDescent="0.2">
      <c r="B156" s="88" t="s">
        <v>272</v>
      </c>
      <c r="C156" s="46" t="s">
        <v>273</v>
      </c>
      <c r="D156" s="47" t="s">
        <v>274</v>
      </c>
      <c r="E156" s="66"/>
      <c r="F156" s="66"/>
      <c r="G156" s="66"/>
      <c r="H156" s="63">
        <f>SUM(E156:G156)</f>
        <v>0</v>
      </c>
      <c r="I156" s="44"/>
    </row>
    <row r="157" spans="2:11" ht="22.5" customHeight="1" x14ac:dyDescent="0.2">
      <c r="B157" s="88" t="s">
        <v>275</v>
      </c>
      <c r="C157" s="46" t="s">
        <v>276</v>
      </c>
      <c r="D157" s="47" t="s">
        <v>277</v>
      </c>
      <c r="E157" s="66"/>
      <c r="F157" s="66"/>
      <c r="G157" s="66"/>
      <c r="H157" s="63">
        <f>SUM(E157:G157)</f>
        <v>0</v>
      </c>
      <c r="I157" s="44"/>
    </row>
    <row r="158" spans="2:11" ht="24.2" customHeight="1" x14ac:dyDescent="0.2">
      <c r="B158" s="45" t="s">
        <v>278</v>
      </c>
      <c r="C158" s="46" t="s">
        <v>241</v>
      </c>
      <c r="D158" s="47"/>
      <c r="E158" s="48">
        <f>E159-E160</f>
        <v>0</v>
      </c>
      <c r="F158" s="48">
        <f>F159-F160</f>
        <v>0</v>
      </c>
      <c r="G158" s="48">
        <f>G159-G160</f>
        <v>0</v>
      </c>
      <c r="H158" s="49">
        <f>H159-H160</f>
        <v>0</v>
      </c>
      <c r="I158" s="44"/>
    </row>
    <row r="159" spans="2:11" ht="22.5" customHeight="1" x14ac:dyDescent="0.2">
      <c r="B159" s="88" t="s">
        <v>279</v>
      </c>
      <c r="C159" s="46" t="s">
        <v>280</v>
      </c>
      <c r="D159" s="47" t="s">
        <v>281</v>
      </c>
      <c r="E159" s="66"/>
      <c r="F159" s="66"/>
      <c r="G159" s="66"/>
      <c r="H159" s="63">
        <f>SUM(E159:G159)</f>
        <v>0</v>
      </c>
      <c r="I159" s="103"/>
      <c r="J159" s="4"/>
      <c r="K159" s="4"/>
    </row>
    <row r="160" spans="2:11" ht="11.25" customHeight="1" x14ac:dyDescent="0.2">
      <c r="B160" s="88" t="s">
        <v>282</v>
      </c>
      <c r="C160" s="46" t="s">
        <v>283</v>
      </c>
      <c r="D160" s="47" t="s">
        <v>284</v>
      </c>
      <c r="E160" s="66"/>
      <c r="F160" s="66"/>
      <c r="G160" s="66"/>
      <c r="H160" s="63">
        <f>SUM(E160:G160)</f>
        <v>0</v>
      </c>
      <c r="I160" s="103"/>
      <c r="J160" s="4"/>
      <c r="K160" s="4"/>
    </row>
    <row r="161" spans="2:11" ht="12.75" customHeight="1" x14ac:dyDescent="0.2">
      <c r="B161" s="45" t="s">
        <v>285</v>
      </c>
      <c r="C161" s="46" t="s">
        <v>249</v>
      </c>
      <c r="D161" s="47"/>
      <c r="E161" s="48">
        <f>E162-E163</f>
        <v>-266378.34999999963</v>
      </c>
      <c r="F161" s="48">
        <f>F162-F163</f>
        <v>300150.39999999851</v>
      </c>
      <c r="G161" s="48">
        <f>G162-G163</f>
        <v>283</v>
      </c>
      <c r="H161" s="49">
        <f>H162-H163</f>
        <v>34055.050000011921</v>
      </c>
      <c r="I161" s="103"/>
      <c r="J161" s="4"/>
      <c r="K161" s="4"/>
    </row>
    <row r="162" spans="2:11" ht="22.5" customHeight="1" x14ac:dyDescent="0.2">
      <c r="B162" s="88" t="s">
        <v>286</v>
      </c>
      <c r="C162" s="46" t="s">
        <v>287</v>
      </c>
      <c r="D162" s="47" t="s">
        <v>288</v>
      </c>
      <c r="E162" s="66">
        <v>12916813.460000001</v>
      </c>
      <c r="F162" s="66">
        <v>56740045.939999998</v>
      </c>
      <c r="G162" s="66">
        <v>1654002.41</v>
      </c>
      <c r="H162" s="63">
        <f>SUM(E162:G162)</f>
        <v>71310861.810000002</v>
      </c>
      <c r="I162" s="44"/>
    </row>
    <row r="163" spans="2:11" ht="11.25" customHeight="1" x14ac:dyDescent="0.2">
      <c r="B163" s="88" t="s">
        <v>289</v>
      </c>
      <c r="C163" s="46" t="s">
        <v>290</v>
      </c>
      <c r="D163" s="47" t="s">
        <v>291</v>
      </c>
      <c r="E163" s="66">
        <v>13183191.810000001</v>
      </c>
      <c r="F163" s="66">
        <v>56439895.539999999</v>
      </c>
      <c r="G163" s="66">
        <v>1653719.41</v>
      </c>
      <c r="H163" s="63">
        <f>SUM(E163:G163)</f>
        <v>71276806.75999999</v>
      </c>
      <c r="I163" s="44"/>
    </row>
    <row r="164" spans="2:11" ht="12.75" customHeight="1" x14ac:dyDescent="0.2">
      <c r="B164" s="45" t="s">
        <v>292</v>
      </c>
      <c r="C164" s="46" t="s">
        <v>257</v>
      </c>
      <c r="D164" s="47" t="s">
        <v>211</v>
      </c>
      <c r="E164" s="66">
        <v>-1738124.29</v>
      </c>
      <c r="F164" s="66">
        <v>15319656.6</v>
      </c>
      <c r="G164" s="66"/>
      <c r="H164" s="63">
        <f>SUM(E164:G164)</f>
        <v>13581532.309999999</v>
      </c>
      <c r="I164" s="44"/>
    </row>
    <row r="165" spans="2:11" ht="12.75" customHeight="1" x14ac:dyDescent="0.2">
      <c r="B165" s="45" t="s">
        <v>293</v>
      </c>
      <c r="C165" s="90" t="s">
        <v>265</v>
      </c>
      <c r="D165" s="100" t="s">
        <v>211</v>
      </c>
      <c r="E165" s="101"/>
      <c r="F165" s="101">
        <v>-2343600</v>
      </c>
      <c r="G165" s="101"/>
      <c r="H165" s="71">
        <f>SUM(E165:G165)</f>
        <v>-2343600</v>
      </c>
      <c r="I165" s="104"/>
      <c r="J165" s="105"/>
      <c r="K165" s="105"/>
    </row>
    <row r="166" spans="2:11" ht="11.25" customHeight="1" x14ac:dyDescent="0.2">
      <c r="B166" s="106"/>
      <c r="C166" s="107"/>
      <c r="D166" s="107"/>
      <c r="E166" s="108"/>
      <c r="F166" s="108"/>
      <c r="G166" s="108"/>
      <c r="H166" s="109"/>
      <c r="I166" s="105"/>
      <c r="K166" s="105"/>
    </row>
    <row r="167" spans="2:11" ht="19.5" customHeight="1" x14ac:dyDescent="0.2">
      <c r="B167" s="110" t="s">
        <v>294</v>
      </c>
      <c r="C167" s="131"/>
      <c r="D167" s="131"/>
      <c r="E167" s="131"/>
      <c r="F167" s="112" t="s">
        <v>295</v>
      </c>
      <c r="G167" s="113"/>
      <c r="H167" s="111"/>
      <c r="J167" s="105"/>
      <c r="K167" s="105"/>
    </row>
    <row r="168" spans="2:11" ht="10.5" customHeight="1" x14ac:dyDescent="0.2">
      <c r="B168" s="114" t="s">
        <v>296</v>
      </c>
      <c r="C168" s="132" t="s">
        <v>297</v>
      </c>
      <c r="D168" s="132"/>
      <c r="E168" s="132"/>
      <c r="G168" s="115" t="s">
        <v>298</v>
      </c>
      <c r="H168" s="13" t="s">
        <v>297</v>
      </c>
      <c r="J168" s="105"/>
      <c r="K168" s="105"/>
    </row>
    <row r="169" spans="2:11" ht="30" customHeight="1" x14ac:dyDescent="0.2">
      <c r="B169" s="110"/>
      <c r="C169" s="110"/>
      <c r="D169" s="110"/>
      <c r="G169" s="110"/>
    </row>
    <row r="170" spans="2:11" ht="10.5" customHeight="1" x14ac:dyDescent="0.2">
      <c r="B170" s="116" t="s">
        <v>299</v>
      </c>
      <c r="C170" s="152"/>
      <c r="D170" s="152"/>
      <c r="E170" s="152"/>
      <c r="F170" s="152"/>
      <c r="G170" s="152"/>
      <c r="H170" s="152"/>
    </row>
    <row r="171" spans="2:11" ht="9.75" customHeight="1" x14ac:dyDescent="0.2">
      <c r="B171" s="105"/>
      <c r="C171" s="132" t="s">
        <v>300</v>
      </c>
      <c r="D171" s="132"/>
      <c r="E171" s="132"/>
      <c r="F171" s="132"/>
      <c r="G171" s="132"/>
      <c r="H171" s="132"/>
    </row>
    <row r="172" spans="2:11" ht="18.75" customHeight="1" x14ac:dyDescent="0.2">
      <c r="B172" s="112" t="s">
        <v>301</v>
      </c>
      <c r="C172" s="131"/>
      <c r="D172" s="131"/>
      <c r="E172" s="131"/>
      <c r="F172" s="117"/>
      <c r="G172" s="131"/>
      <c r="H172" s="131"/>
      <c r="I172" s="114"/>
      <c r="J172" s="114"/>
    </row>
    <row r="173" spans="2:11" ht="15" customHeight="1" x14ac:dyDescent="0.2">
      <c r="B173" s="112" t="s">
        <v>302</v>
      </c>
      <c r="C173" s="132" t="s">
        <v>303</v>
      </c>
      <c r="D173" s="132"/>
      <c r="E173" s="132"/>
      <c r="F173" s="115" t="s">
        <v>298</v>
      </c>
      <c r="G173" s="132" t="s">
        <v>297</v>
      </c>
      <c r="H173" s="132"/>
    </row>
    <row r="174" spans="2:11" ht="15" customHeight="1" x14ac:dyDescent="0.2">
      <c r="B174" s="110" t="s">
        <v>304</v>
      </c>
      <c r="C174" s="131"/>
      <c r="D174" s="131"/>
      <c r="E174" s="131"/>
      <c r="F174" s="131"/>
      <c r="G174" s="131"/>
      <c r="H174" s="111"/>
    </row>
    <row r="175" spans="2:11" ht="15" customHeight="1" x14ac:dyDescent="0.2">
      <c r="B175" s="114" t="s">
        <v>296</v>
      </c>
      <c r="C175" s="132" t="s">
        <v>303</v>
      </c>
      <c r="D175" s="132"/>
      <c r="E175" s="132"/>
      <c r="F175" s="132" t="s">
        <v>297</v>
      </c>
      <c r="G175" s="132"/>
      <c r="H175" s="115" t="s">
        <v>305</v>
      </c>
    </row>
    <row r="176" spans="2:11" ht="15" customHeight="1" x14ac:dyDescent="0.2">
      <c r="B176" s="110"/>
      <c r="C176" s="110"/>
      <c r="D176" s="110"/>
      <c r="E176" s="105"/>
      <c r="F176" s="105"/>
      <c r="G176" s="110"/>
      <c r="H176" s="110"/>
    </row>
    <row r="177" spans="2:9" ht="14.25" customHeight="1" x14ac:dyDescent="0.2">
      <c r="B177" s="118" t="s">
        <v>306</v>
      </c>
      <c r="C177" s="110"/>
      <c r="D177" s="110"/>
      <c r="E177" s="110"/>
      <c r="F177" s="119"/>
      <c r="G177" s="119"/>
      <c r="H177" s="119"/>
    </row>
    <row r="178" spans="2:9" ht="14.25" customHeight="1" x14ac:dyDescent="0.2">
      <c r="B178" s="118"/>
      <c r="C178" s="110"/>
      <c r="D178" s="110"/>
      <c r="E178" s="110"/>
      <c r="F178" s="119"/>
      <c r="G178" s="119"/>
      <c r="H178" s="119"/>
    </row>
    <row r="179" spans="2:9" ht="13.5" customHeight="1" x14ac:dyDescent="0.2">
      <c r="B179" s="120"/>
      <c r="C179" s="121"/>
      <c r="D179" s="121"/>
      <c r="E179" s="121"/>
      <c r="F179" s="121"/>
      <c r="G179" s="122"/>
      <c r="H179" s="122"/>
    </row>
    <row r="180" spans="2:9" ht="48.75" customHeight="1" x14ac:dyDescent="0.2">
      <c r="B180" s="123"/>
      <c r="C180" s="146"/>
      <c r="D180" s="147"/>
      <c r="E180" s="147"/>
      <c r="F180" s="135" t="s">
        <v>307</v>
      </c>
      <c r="G180" s="136"/>
      <c r="H180" s="135"/>
      <c r="I180" s="124"/>
    </row>
    <row r="181" spans="2:9" ht="13.5" customHeight="1" x14ac:dyDescent="0.2">
      <c r="C181" s="125"/>
      <c r="D181" s="125"/>
      <c r="E181" s="125"/>
      <c r="F181" s="125"/>
      <c r="G181" s="125"/>
      <c r="H181" s="125"/>
    </row>
    <row r="182" spans="2:9" ht="15.75" customHeight="1" x14ac:dyDescent="0.2">
      <c r="B182" s="123"/>
      <c r="C182" s="144" t="s">
        <v>308</v>
      </c>
      <c r="D182" s="145"/>
      <c r="E182" s="145"/>
      <c r="F182" s="137"/>
      <c r="G182" s="138"/>
      <c r="H182" s="137"/>
      <c r="I182" s="124"/>
    </row>
    <row r="183" spans="2:9" ht="15" customHeight="1" x14ac:dyDescent="0.2">
      <c r="B183" s="123"/>
      <c r="C183" s="139" t="s">
        <v>309</v>
      </c>
      <c r="D183" s="140"/>
      <c r="E183" s="140"/>
      <c r="F183" s="133"/>
      <c r="G183" s="134"/>
      <c r="H183" s="133"/>
      <c r="I183" s="124"/>
    </row>
    <row r="184" spans="2:9" ht="15" customHeight="1" x14ac:dyDescent="0.2">
      <c r="B184" s="123"/>
      <c r="C184" s="139" t="s">
        <v>310</v>
      </c>
      <c r="D184" s="140"/>
      <c r="E184" s="140"/>
      <c r="F184" s="126"/>
      <c r="G184" s="127"/>
      <c r="H184" s="126"/>
      <c r="I184" s="124"/>
    </row>
    <row r="185" spans="2:9" ht="15" customHeight="1" x14ac:dyDescent="0.2">
      <c r="B185" s="123"/>
      <c r="C185" s="139" t="s">
        <v>311</v>
      </c>
      <c r="D185" s="140"/>
      <c r="E185" s="140"/>
      <c r="F185" s="126"/>
      <c r="G185" s="127"/>
      <c r="H185" s="126"/>
      <c r="I185" s="124"/>
    </row>
    <row r="186" spans="2:9" ht="15" customHeight="1" x14ac:dyDescent="0.2">
      <c r="B186" s="123"/>
      <c r="C186" s="139" t="s">
        <v>312</v>
      </c>
      <c r="D186" s="140"/>
      <c r="E186" s="140"/>
      <c r="F186" s="126"/>
      <c r="G186" s="127"/>
      <c r="H186" s="126"/>
      <c r="I186" s="124"/>
    </row>
    <row r="187" spans="2:9" ht="15" customHeight="1" x14ac:dyDescent="0.2">
      <c r="B187" s="123"/>
      <c r="C187" s="139" t="s">
        <v>313</v>
      </c>
      <c r="D187" s="140"/>
      <c r="E187" s="140"/>
      <c r="F187" s="133"/>
      <c r="G187" s="134"/>
      <c r="H187" s="133"/>
      <c r="I187" s="124"/>
    </row>
    <row r="188" spans="2:9" ht="15" customHeight="1" x14ac:dyDescent="0.2">
      <c r="B188" s="123"/>
      <c r="C188" s="139" t="s">
        <v>314</v>
      </c>
      <c r="D188" s="140"/>
      <c r="E188" s="140"/>
      <c r="F188" s="133"/>
      <c r="G188" s="134"/>
      <c r="H188" s="133"/>
      <c r="I188" s="124"/>
    </row>
    <row r="189" spans="2:9" ht="15" customHeight="1" x14ac:dyDescent="0.2">
      <c r="B189" s="123"/>
      <c r="C189" s="139" t="s">
        <v>315</v>
      </c>
      <c r="D189" s="140"/>
      <c r="E189" s="140"/>
      <c r="F189" s="126"/>
      <c r="G189" s="127"/>
      <c r="H189" s="126"/>
      <c r="I189" s="124"/>
    </row>
    <row r="190" spans="2:9" ht="15.75" customHeight="1" x14ac:dyDescent="0.2">
      <c r="B190" s="123"/>
      <c r="C190" s="141" t="s">
        <v>316</v>
      </c>
      <c r="D190" s="142"/>
      <c r="E190" s="142"/>
      <c r="F190" s="128"/>
      <c r="G190" s="129"/>
      <c r="H190" s="128"/>
      <c r="I190" s="124"/>
    </row>
    <row r="191" spans="2:9" ht="4.5" customHeight="1" x14ac:dyDescent="0.2">
      <c r="C191" s="143"/>
      <c r="D191" s="143"/>
      <c r="E191" s="143"/>
      <c r="F191" s="130"/>
      <c r="G191" s="130"/>
      <c r="H191" s="130"/>
    </row>
  </sheetData>
  <mergeCells count="45">
    <mergeCell ref="B2:G2"/>
    <mergeCell ref="C167:E167"/>
    <mergeCell ref="C168:E168"/>
    <mergeCell ref="C170:H170"/>
    <mergeCell ref="C171:H171"/>
    <mergeCell ref="C5:F5"/>
    <mergeCell ref="C6:F6"/>
    <mergeCell ref="C7:F7"/>
    <mergeCell ref="C8:F9"/>
    <mergeCell ref="D119:D121"/>
    <mergeCell ref="D13:D15"/>
    <mergeCell ref="D150:D152"/>
    <mergeCell ref="D38:D40"/>
    <mergeCell ref="D4:E4"/>
    <mergeCell ref="D82:D84"/>
    <mergeCell ref="C172:E172"/>
    <mergeCell ref="C173:E173"/>
    <mergeCell ref="C174:E174"/>
    <mergeCell ref="C175:E175"/>
    <mergeCell ref="C180:E180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F189:H189"/>
    <mergeCell ref="F190:H190"/>
    <mergeCell ref="F191:H191"/>
    <mergeCell ref="G172:H172"/>
    <mergeCell ref="G173:H173"/>
    <mergeCell ref="F184:H184"/>
    <mergeCell ref="F185:H185"/>
    <mergeCell ref="F186:H186"/>
    <mergeCell ref="F187:H187"/>
    <mergeCell ref="F188:H188"/>
    <mergeCell ref="F174:G174"/>
    <mergeCell ref="F175:G175"/>
    <mergeCell ref="F180:H180"/>
    <mergeCell ref="F182:H182"/>
    <mergeCell ref="F183:H183"/>
  </mergeCells>
  <pageMargins left="0.39370077999999997" right="0.31496062000000002" top="0.78740157" bottom="0.39370077999999997" header="0.19685038999999999" footer="0.19685038999999999"/>
  <pageSetup paperSize="9" scale="98" orientation="landscape" blackAndWhite="1"/>
  <headerFooter alignWithMargins="0"/>
  <rowBreaks count="5" manualBreakCount="5">
    <brk id="36" max="16383" man="1"/>
    <brk id="80" max="16383" man="1"/>
    <brk id="117" max="16383" man="1"/>
    <brk id="148" max="16383" man="1"/>
    <brk id="17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2025-04-02T07:12:23Z</dcterms:created>
  <dcterms:modified xsi:type="dcterms:W3CDTF">2025-04-02T07:58:35Z</dcterms:modified>
</cp:coreProperties>
</file>